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án 2013" sheetId="1" r:id="rId1"/>
    <sheet name="HV10,11,12" sheetId="2" r:id="rId2"/>
  </sheets>
  <definedNames/>
  <calcPr fullCalcOnLoad="1"/>
</workbook>
</file>

<file path=xl/sharedStrings.xml><?xml version="1.0" encoding="utf-8"?>
<sst xmlns="http://schemas.openxmlformats.org/spreadsheetml/2006/main" count="364" uniqueCount="184">
  <si>
    <t>Účet</t>
  </si>
  <si>
    <t>Názov</t>
  </si>
  <si>
    <t>ČOV</t>
  </si>
  <si>
    <t>501 011</t>
  </si>
  <si>
    <t>Ostatný materiál na údržbu</t>
  </si>
  <si>
    <t>501 020</t>
  </si>
  <si>
    <t>Spotreba materiálu-úprava komunik. a parkov</t>
  </si>
  <si>
    <t>501 030</t>
  </si>
  <si>
    <t>čistiace potreby, hygienické potreby</t>
  </si>
  <si>
    <t>501 040</t>
  </si>
  <si>
    <t>kancel.potreby</t>
  </si>
  <si>
    <t>501 080</t>
  </si>
  <si>
    <t>Spotreba- drobný krátkod.majetok</t>
  </si>
  <si>
    <t>501 090</t>
  </si>
  <si>
    <t>Spotreba materiálu-PH</t>
  </si>
  <si>
    <t>501 091</t>
  </si>
  <si>
    <t>Spotreba materiálu-PH nadspotreba, pripoč.pol.</t>
  </si>
  <si>
    <t>501 100</t>
  </si>
  <si>
    <t>ostattný materiál</t>
  </si>
  <si>
    <t>Spolu za spotrebu materiálu</t>
  </si>
  <si>
    <t>502 010</t>
  </si>
  <si>
    <t>Spotreba energie</t>
  </si>
  <si>
    <t>502 020</t>
  </si>
  <si>
    <t>Spotreba plynu</t>
  </si>
  <si>
    <t>Spolu za spotrebu energie</t>
  </si>
  <si>
    <t>504 000</t>
  </si>
  <si>
    <t>Predaný tovar</t>
  </si>
  <si>
    <t>Spolu za predaný tovar</t>
  </si>
  <si>
    <t>Spolu za účtovú skupinu-materiál,tovar</t>
  </si>
  <si>
    <t>511 000</t>
  </si>
  <si>
    <t>Opravy a udržiavanie</t>
  </si>
  <si>
    <t>511 100</t>
  </si>
  <si>
    <t>Opravy a udržiavanie-budovy,stavby</t>
  </si>
  <si>
    <t>511 300</t>
  </si>
  <si>
    <t>Opravy a udržiavanie-ČOV</t>
  </si>
  <si>
    <t>511 400</t>
  </si>
  <si>
    <t>Opravy a udržiavanie - autá</t>
  </si>
  <si>
    <t>511 500</t>
  </si>
  <si>
    <t>Opravy a -ostatné</t>
  </si>
  <si>
    <t>Spolu za opravy</t>
  </si>
  <si>
    <t>512 000</t>
  </si>
  <si>
    <t>Cestovné</t>
  </si>
  <si>
    <t>Spolu za cestovné</t>
  </si>
  <si>
    <t>513 000</t>
  </si>
  <si>
    <t>Náklady na reprezentáciu</t>
  </si>
  <si>
    <t>Spolu za repre</t>
  </si>
  <si>
    <t>518 000</t>
  </si>
  <si>
    <t>Ostatné služby</t>
  </si>
  <si>
    <t>518 010</t>
  </si>
  <si>
    <t>kosenie, údržba parkov a vonkajších priestorov</t>
  </si>
  <si>
    <t>518 020</t>
  </si>
  <si>
    <t>telef.poplatky, poštovné</t>
  </si>
  <si>
    <t>518 070</t>
  </si>
  <si>
    <t>nájomné</t>
  </si>
  <si>
    <t>518 100</t>
  </si>
  <si>
    <t>škol.PO,BOZP, webhosting, update,softvéry,semináre</t>
  </si>
  <si>
    <t>518 300</t>
  </si>
  <si>
    <t>Ostatné služby-fekál,prevádzkovanie COV</t>
  </si>
  <si>
    <t>518 500</t>
  </si>
  <si>
    <t>Ostatné služby-reklama,inzercia</t>
  </si>
  <si>
    <t>518 600</t>
  </si>
  <si>
    <t>ostat.práce,pripoj,energie,parkovné</t>
  </si>
  <si>
    <t>518 900</t>
  </si>
  <si>
    <t>Ostatné ,deratiz,čistenie rohoží</t>
  </si>
  <si>
    <t>Spolu za ostatné služby</t>
  </si>
  <si>
    <t>Spolu za účtovú skupinu-služby/opravy,cestovné,repre/</t>
  </si>
  <si>
    <t>521 000</t>
  </si>
  <si>
    <t>Mzdové náklady</t>
  </si>
  <si>
    <t>Spolu mzdové náklady</t>
  </si>
  <si>
    <t>524 000</t>
  </si>
  <si>
    <t>Zákonné sociálne poistenie</t>
  </si>
  <si>
    <t>Spolu zákonné soc.poistenie</t>
  </si>
  <si>
    <t>525 000</t>
  </si>
  <si>
    <t>Ostatné sociálne poistenie</t>
  </si>
  <si>
    <t>Spolu za ostat.poist./DDS/</t>
  </si>
  <si>
    <t>527 000</t>
  </si>
  <si>
    <t>Zákonné sociálne náklady</t>
  </si>
  <si>
    <t>527 100</t>
  </si>
  <si>
    <t>pracovné a hygienické potreby zamestaneci, minerálka</t>
  </si>
  <si>
    <t>527 200</t>
  </si>
  <si>
    <t>55 % nákl. na stravovanie</t>
  </si>
  <si>
    <t>527 300</t>
  </si>
  <si>
    <t>Tvorba SF</t>
  </si>
  <si>
    <t>527 500</t>
  </si>
  <si>
    <t>PN 10 dní</t>
  </si>
  <si>
    <t>527 999</t>
  </si>
  <si>
    <t>nedanový náklad-  stravné poukážky/dotácia zo SF</t>
  </si>
  <si>
    <t>Spolu zákonné soc.náklady</t>
  </si>
  <si>
    <t>Spolu za účtovú skupinu-osobné náklady</t>
  </si>
  <si>
    <t>531 000</t>
  </si>
  <si>
    <t>Daň z motorových vozidliel</t>
  </si>
  <si>
    <t>Spolu za DMV</t>
  </si>
  <si>
    <t>538 000</t>
  </si>
  <si>
    <t>Ostatné dane a poplatky</t>
  </si>
  <si>
    <t>538 200</t>
  </si>
  <si>
    <t>cestná dan, ostat.popl.</t>
  </si>
  <si>
    <t>538 300</t>
  </si>
  <si>
    <t>-poplatok za znečistenie odpsdových vôd</t>
  </si>
  <si>
    <t>Spolu za syntetický účet</t>
  </si>
  <si>
    <t>Spolu za účtovú skupinu-dane,poplatky</t>
  </si>
  <si>
    <t>544 000</t>
  </si>
  <si>
    <t>Zmluvné pokuty, penále a úroky z omeškania</t>
  </si>
  <si>
    <t>Spolu za zmluv.pokuty</t>
  </si>
  <si>
    <t>545 000</t>
  </si>
  <si>
    <t>Spolu za penále a  pokuty daňovo neuznané</t>
  </si>
  <si>
    <t>548 900</t>
  </si>
  <si>
    <t>-centové vyrovnanie</t>
  </si>
  <si>
    <t>548 999</t>
  </si>
  <si>
    <t>pripoč.položky- ostat. nedaňové náklady</t>
  </si>
  <si>
    <t>Spolu za ostat.nákl.</t>
  </si>
  <si>
    <t>551 000</t>
  </si>
  <si>
    <t>Odpisy nehmotného a hmotného investičného majetku</t>
  </si>
  <si>
    <t>Spolu za odpisy</t>
  </si>
  <si>
    <t>Spolu za účtovú skupinu-odpisy</t>
  </si>
  <si>
    <t>568 300</t>
  </si>
  <si>
    <t>poistenie majetku</t>
  </si>
  <si>
    <t>568 400</t>
  </si>
  <si>
    <t>PZP auto</t>
  </si>
  <si>
    <t>568 900</t>
  </si>
  <si>
    <t>Bankové poplatky</t>
  </si>
  <si>
    <t>Spolu za ostat.finanč.nákl.</t>
  </si>
  <si>
    <t>Spolu za účtovú skupinu-finančné náklady</t>
  </si>
  <si>
    <t>591 000</t>
  </si>
  <si>
    <t>Daň z príjmov z bežnej činnosti - splatná</t>
  </si>
  <si>
    <t xml:space="preserve">Spolu za daň </t>
  </si>
  <si>
    <t>Spolu za účtovú skupinu-daň z príjmov</t>
  </si>
  <si>
    <t xml:space="preserve">                                                  .</t>
  </si>
  <si>
    <t>Spolu za    NÁKLADY</t>
  </si>
  <si>
    <t>602 100</t>
  </si>
  <si>
    <t>-vodné, stočné</t>
  </si>
  <si>
    <t>602 110</t>
  </si>
  <si>
    <t>-za prácu ,prevádzkový montér vodovodov</t>
  </si>
  <si>
    <t>602 300</t>
  </si>
  <si>
    <t>-nájomné</t>
  </si>
  <si>
    <t>602 400</t>
  </si>
  <si>
    <t>Tržby z predaja služieb/-uprat.,ostat/</t>
  </si>
  <si>
    <t>Spolu za tržby z predaja služieb</t>
  </si>
  <si>
    <t>604 000</t>
  </si>
  <si>
    <t>Tržby za tovar</t>
  </si>
  <si>
    <t>Spolu za tržbu za tovar</t>
  </si>
  <si>
    <t>Spolu za účtovú skupinu-vlastné výkony  a tovar</t>
  </si>
  <si>
    <t>648 000</t>
  </si>
  <si>
    <t>Ostatné prevádzkové výnosy</t>
  </si>
  <si>
    <t>648 100</t>
  </si>
  <si>
    <t>-elektr.energia</t>
  </si>
  <si>
    <t>648 200</t>
  </si>
  <si>
    <t>- Plyn, Ostatné výnosy z hospodárskej činnosti</t>
  </si>
  <si>
    <t>648 500</t>
  </si>
  <si>
    <t>Ostatné výnosy z hospodárskej činnosti-</t>
  </si>
  <si>
    <t>648 505</t>
  </si>
  <si>
    <t>648 600</t>
  </si>
  <si>
    <t>priznanie dotácii na úhr. nákl.bež.roka</t>
  </si>
  <si>
    <t>648 601</t>
  </si>
  <si>
    <t>zúčtov. dotácie na odpisy DHM</t>
  </si>
  <si>
    <t>648 900</t>
  </si>
  <si>
    <t>Spolu za ostat.výnosy</t>
  </si>
  <si>
    <t>Spolu za účtovú skupinu-iné výnosy z hospod.činn.</t>
  </si>
  <si>
    <t>662 100</t>
  </si>
  <si>
    <t>kred.úroky banky</t>
  </si>
  <si>
    <t>Spolu za úroky</t>
  </si>
  <si>
    <t>Spolu za účtovú skupinu-finančné výnosy</t>
  </si>
  <si>
    <t>Spolu za     VÝNOSY</t>
  </si>
  <si>
    <t>Výsledok hospodárenia</t>
  </si>
  <si>
    <t>Mzdové náklady-rezervy</t>
  </si>
  <si>
    <t>Zákonne sociálne poistenie-rezervy</t>
  </si>
  <si>
    <t>Ostatné finančné náklady</t>
  </si>
  <si>
    <t xml:space="preserve"> kosenie, hrabanie, ostatné práce</t>
  </si>
  <si>
    <t xml:space="preserve">Ostatné dane a poplatky - nedaňové </t>
  </si>
  <si>
    <t>Ostatné pokuty, penále a úroky z omešk.-dań. neuznané</t>
  </si>
  <si>
    <t>Lozorno spol. s r.o.</t>
  </si>
  <si>
    <t>spotr.mater-vodomery</t>
  </si>
  <si>
    <t>Zostatková cena predaného DHM</t>
  </si>
  <si>
    <t>Spolu za účtovú skupinu -iné náklady</t>
  </si>
  <si>
    <t>Spolu ZC predaného DHM</t>
  </si>
  <si>
    <t>Tržby z predaja  DHM</t>
  </si>
  <si>
    <t>ostatné-refaktur.</t>
  </si>
  <si>
    <t>v €</t>
  </si>
  <si>
    <t>účet</t>
  </si>
  <si>
    <t>LOZORNO spol. s r.o.</t>
  </si>
  <si>
    <t xml:space="preserve"> </t>
  </si>
  <si>
    <t>Výsledok hospodárenia za roky     2010,  2011,  2012</t>
  </si>
  <si>
    <t>Skutočnosť za rok 2012 v €</t>
  </si>
  <si>
    <t>Plán na rok 2013 v €</t>
  </si>
  <si>
    <t xml:space="preserve">      PLÁN  hospodárenia 2013 v €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</si>
</sst>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0"/>
    <numFmt numFmtId="189" formatCode="0.000000"/>
    <numFmt numFmtId="190" formatCode="0.0000"/>
    <numFmt numFmtId="191" formatCode="0.000"/>
    <numFmt numFmtId="192" formatCode="0.0"/>
    <numFmt numFmtId="193" formatCode="#,##0.0"/>
    <numFmt numFmtId="194" formatCode="#,##0.000"/>
    <numFmt numFmtId="195" formatCode="#,##0.0000"/>
  </numFmts>
  <fonts count="3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2"/>
      <name val="Arial CE"/>
      <family val="0"/>
    </font>
    <font>
      <b/>
      <sz val="8"/>
      <color indexed="2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sz val="9"/>
      <color indexed="8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sz val="9"/>
      <color indexed="10"/>
      <name val="ARIAL"/>
      <family val="0"/>
    </font>
    <font>
      <b/>
      <sz val="9"/>
      <color indexed="12"/>
      <name val="ARIAL"/>
      <family val="0"/>
    </font>
    <font>
      <b/>
      <sz val="9"/>
      <color indexed="20"/>
      <name val="ARIAL"/>
      <family val="0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0"/>
    </font>
    <font>
      <i/>
      <sz val="10"/>
      <color indexed="8"/>
      <name val="ARIAL"/>
      <family val="0"/>
    </font>
    <font>
      <sz val="10"/>
      <name val="ARIAL"/>
      <family val="2"/>
    </font>
    <font>
      <i/>
      <sz val="10"/>
      <color indexed="8"/>
      <name val="Arial CE"/>
      <family val="2"/>
    </font>
    <font>
      <b/>
      <sz val="9"/>
      <name val="Arial CE"/>
      <family val="0"/>
    </font>
    <font>
      <b/>
      <sz val="8"/>
      <color indexed="8"/>
      <name val="ARIAL"/>
      <family val="0"/>
    </font>
    <font>
      <b/>
      <sz val="1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9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5" fillId="6" borderId="1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9" fillId="0" borderId="0" xfId="0" applyFont="1" applyAlignment="1">
      <alignment/>
    </xf>
    <xf numFmtId="2" fontId="20" fillId="4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0" fillId="0" borderId="0" xfId="0" applyAlignment="1">
      <alignment/>
    </xf>
    <xf numFmtId="0" fontId="21" fillId="0" borderId="8" xfId="0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0" fontId="22" fillId="4" borderId="2" xfId="0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23" fillId="5" borderId="2" xfId="0" applyFont="1" applyFill="1" applyBorder="1" applyAlignment="1">
      <alignment/>
    </xf>
    <xf numFmtId="3" fontId="21" fillId="0" borderId="2" xfId="0" applyNumberFormat="1" applyFont="1" applyBorder="1" applyAlignment="1">
      <alignment horizontal="left"/>
    </xf>
    <xf numFmtId="3" fontId="23" fillId="6" borderId="2" xfId="0" applyNumberFormat="1" applyFont="1" applyFill="1" applyBorder="1" applyAlignment="1">
      <alignment/>
    </xf>
    <xf numFmtId="3" fontId="23" fillId="5" borderId="2" xfId="0" applyNumberFormat="1" applyFont="1" applyFill="1" applyBorder="1" applyAlignment="1">
      <alignment/>
    </xf>
    <xf numFmtId="3" fontId="23" fillId="6" borderId="2" xfId="0" applyNumberFormat="1" applyFont="1" applyFill="1" applyBorder="1" applyAlignment="1">
      <alignment horizontal="left"/>
    </xf>
    <xf numFmtId="0" fontId="2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0" fillId="6" borderId="1" xfId="0" applyFont="1" applyFill="1" applyBorder="1" applyAlignment="1">
      <alignment/>
    </xf>
    <xf numFmtId="3" fontId="0" fillId="0" borderId="0" xfId="0" applyNumberFormat="1" applyAlignment="1">
      <alignment/>
    </xf>
    <xf numFmtId="4" fontId="20" fillId="6" borderId="4" xfId="0" applyNumberFormat="1" applyFont="1" applyFill="1" applyBorder="1" applyAlignment="1">
      <alignment horizontal="right" vertical="top"/>
    </xf>
    <xf numFmtId="0" fontId="20" fillId="6" borderId="1" xfId="0" applyFont="1" applyFill="1" applyBorder="1" applyAlignment="1">
      <alignment/>
    </xf>
    <xf numFmtId="4" fontId="20" fillId="6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4" fontId="28" fillId="5" borderId="1" xfId="0" applyNumberFormat="1" applyFont="1" applyFill="1" applyBorder="1" applyAlignment="1">
      <alignment horizontal="right" vertical="top"/>
    </xf>
    <xf numFmtId="0" fontId="29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31" fillId="6" borderId="1" xfId="0" applyFont="1" applyFill="1" applyBorder="1" applyAlignment="1">
      <alignment/>
    </xf>
    <xf numFmtId="4" fontId="1" fillId="7" borderId="4" xfId="0" applyNumberFormat="1" applyFont="1" applyFill="1" applyBorder="1" applyAlignment="1">
      <alignment/>
    </xf>
    <xf numFmtId="0" fontId="27" fillId="0" borderId="9" xfId="0" applyFont="1" applyBorder="1" applyAlignment="1">
      <alignment/>
    </xf>
    <xf numFmtId="0" fontId="27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30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4" fontId="30" fillId="8" borderId="1" xfId="0" applyNumberFormat="1" applyFont="1" applyFill="1" applyBorder="1" applyAlignment="1">
      <alignment/>
    </xf>
    <xf numFmtId="4" fontId="1" fillId="7" borderId="1" xfId="0" applyNumberFormat="1" applyFont="1" applyFill="1" applyBorder="1" applyAlignment="1">
      <alignment/>
    </xf>
    <xf numFmtId="4" fontId="1" fillId="8" borderId="1" xfId="0" applyNumberFormat="1" applyFont="1" applyFill="1" applyBorder="1" applyAlignment="1">
      <alignment/>
    </xf>
    <xf numFmtId="4" fontId="32" fillId="4" borderId="1" xfId="0" applyNumberFormat="1" applyFont="1" applyFill="1" applyBorder="1" applyAlignment="1">
      <alignment horizontal="right" vertical="top"/>
    </xf>
    <xf numFmtId="2" fontId="32" fillId="4" borderId="1" xfId="0" applyNumberFormat="1" applyFont="1" applyFill="1" applyBorder="1" applyAlignment="1">
      <alignment/>
    </xf>
    <xf numFmtId="2" fontId="20" fillId="6" borderId="1" xfId="0" applyNumberFormat="1" applyFont="1" applyFill="1" applyBorder="1" applyAlignment="1">
      <alignment/>
    </xf>
    <xf numFmtId="0" fontId="33" fillId="5" borderId="2" xfId="0" applyFont="1" applyFill="1" applyBorder="1" applyAlignment="1">
      <alignment/>
    </xf>
    <xf numFmtId="0" fontId="34" fillId="5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0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6" borderId="1" xfId="0" applyFont="1" applyFill="1" applyBorder="1" applyAlignment="1">
      <alignment/>
    </xf>
    <xf numFmtId="0" fontId="34" fillId="5" borderId="1" xfId="0" applyFont="1" applyFill="1" applyBorder="1" applyAlignment="1">
      <alignment/>
    </xf>
    <xf numFmtId="3" fontId="33" fillId="5" borderId="2" xfId="0" applyNumberFormat="1" applyFont="1" applyFill="1" applyBorder="1" applyAlignment="1">
      <alignment/>
    </xf>
    <xf numFmtId="4" fontId="31" fillId="7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24" fillId="9" borderId="2" xfId="0" applyFont="1" applyFill="1" applyBorder="1" applyAlignment="1">
      <alignment/>
    </xf>
    <xf numFmtId="0" fontId="11" fillId="9" borderId="1" xfId="0" applyFont="1" applyFill="1" applyBorder="1" applyAlignment="1">
      <alignment/>
    </xf>
    <xf numFmtId="0" fontId="31" fillId="7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25" fillId="9" borderId="2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26" fillId="9" borderId="2" xfId="0" applyFont="1" applyFill="1" applyBorder="1" applyAlignment="1">
      <alignment/>
    </xf>
    <xf numFmtId="0" fontId="13" fillId="9" borderId="1" xfId="0" applyFont="1" applyFill="1" applyBorder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0" fillId="10" borderId="0" xfId="0" applyFill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20" fillId="9" borderId="4" xfId="0" applyNumberFormat="1" applyFont="1" applyFill="1" applyBorder="1" applyAlignment="1">
      <alignment horizontal="center" vertical="top"/>
    </xf>
    <xf numFmtId="0" fontId="20" fillId="9" borderId="1" xfId="0" applyFont="1" applyFill="1" applyBorder="1" applyAlignment="1">
      <alignment horizontal="center"/>
    </xf>
    <xf numFmtId="4" fontId="20" fillId="9" borderId="1" xfId="0" applyNumberFormat="1" applyFont="1" applyFill="1" applyBorder="1" applyAlignment="1">
      <alignment horizontal="center" vertical="top"/>
    </xf>
    <xf numFmtId="2" fontId="20" fillId="9" borderId="1" xfId="0" applyNumberFormat="1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center" vertical="top"/>
    </xf>
    <xf numFmtId="2" fontId="20" fillId="4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" fontId="28" fillId="5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2" fillId="7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20" fillId="9" borderId="4" xfId="0" applyNumberFormat="1" applyFont="1" applyFill="1" applyBorder="1" applyAlignment="1">
      <alignment horizontal="center"/>
    </xf>
    <xf numFmtId="3" fontId="20" fillId="4" borderId="4" xfId="0" applyNumberFormat="1" applyFont="1" applyFill="1" applyBorder="1" applyAlignment="1">
      <alignment horizontal="center"/>
    </xf>
    <xf numFmtId="3" fontId="28" fillId="5" borderId="4" xfId="0" applyNumberFormat="1" applyFont="1" applyFill="1" applyBorder="1" applyAlignment="1">
      <alignment horizontal="center"/>
    </xf>
    <xf numFmtId="3" fontId="20" fillId="5" borderId="4" xfId="0" applyNumberFormat="1" applyFont="1" applyFill="1" applyBorder="1" applyAlignment="1">
      <alignment horizontal="center"/>
    </xf>
    <xf numFmtId="3" fontId="20" fillId="6" borderId="4" xfId="0" applyNumberFormat="1" applyFont="1" applyFill="1" applyBorder="1" applyAlignment="1">
      <alignment horizontal="center"/>
    </xf>
    <xf numFmtId="3" fontId="17" fillId="9" borderId="4" xfId="0" applyNumberFormat="1" applyFont="1" applyFill="1" applyBorder="1" applyAlignment="1">
      <alignment horizontal="center"/>
    </xf>
    <xf numFmtId="3" fontId="18" fillId="9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85">
      <selection activeCell="E2" sqref="E2"/>
    </sheetView>
  </sheetViews>
  <sheetFormatPr defaultColWidth="9.00390625" defaultRowHeight="12.75"/>
  <cols>
    <col min="1" max="1" width="7.375" style="0" customWidth="1"/>
    <col min="2" max="2" width="30.00390625" style="0" customWidth="1"/>
    <col min="3" max="3" width="48.875" style="0" customWidth="1"/>
    <col min="4" max="4" width="10.125" style="0" hidden="1" customWidth="1"/>
    <col min="5" max="5" width="80.625" style="0" customWidth="1"/>
    <col min="6" max="6" width="9.25390625" style="0" customWidth="1"/>
    <col min="7" max="7" width="10.625" style="0" customWidth="1"/>
    <col min="8" max="8" width="13.00390625" style="24" customWidth="1"/>
    <col min="9" max="9" width="11.375" style="0" customWidth="1"/>
    <col min="10" max="10" width="10.875" style="0" customWidth="1"/>
    <col min="11" max="11" width="10.25390625" style="0" customWidth="1"/>
  </cols>
  <sheetData>
    <row r="1" ht="12.75">
      <c r="A1" t="s">
        <v>169</v>
      </c>
    </row>
    <row r="2" spans="2:7" ht="20.25">
      <c r="B2" s="21" t="s">
        <v>183</v>
      </c>
      <c r="G2" s="21" t="s">
        <v>176</v>
      </c>
    </row>
    <row r="3" ht="20.25">
      <c r="B3" s="21"/>
    </row>
    <row r="4" spans="3:8" ht="13.5" thickBot="1">
      <c r="C4" s="46"/>
      <c r="D4" s="45" t="s">
        <v>2</v>
      </c>
      <c r="E4" s="90"/>
      <c r="F4" s="89"/>
      <c r="H4"/>
    </row>
    <row r="5" spans="1:8" ht="13.5" thickBot="1">
      <c r="A5" s="18" t="s">
        <v>0</v>
      </c>
      <c r="B5" s="19" t="s">
        <v>1</v>
      </c>
      <c r="C5" s="91" t="s">
        <v>181</v>
      </c>
      <c r="D5" s="92"/>
      <c r="E5" s="122" t="s">
        <v>182</v>
      </c>
      <c r="H5"/>
    </row>
    <row r="6" spans="1:8" ht="13.5" thickBot="1">
      <c r="A6" s="15"/>
      <c r="B6" s="20"/>
      <c r="C6" s="93">
        <v>1920.1</v>
      </c>
      <c r="D6" s="93"/>
      <c r="E6" s="123">
        <v>2010</v>
      </c>
      <c r="H6"/>
    </row>
    <row r="7" spans="1:8" ht="12.75">
      <c r="A7" s="25" t="s">
        <v>3</v>
      </c>
      <c r="B7" s="17" t="s">
        <v>4</v>
      </c>
      <c r="C7" s="94">
        <v>0</v>
      </c>
      <c r="D7" s="94">
        <f>SUM(C7)</f>
        <v>0</v>
      </c>
      <c r="E7" s="123">
        <f>C7*1.05</f>
        <v>0</v>
      </c>
      <c r="H7"/>
    </row>
    <row r="8" spans="1:8" ht="12.75">
      <c r="A8" s="26" t="s">
        <v>5</v>
      </c>
      <c r="B8" s="5" t="s">
        <v>6</v>
      </c>
      <c r="C8" s="95">
        <v>598.74</v>
      </c>
      <c r="D8" s="95"/>
      <c r="E8" s="123">
        <v>630</v>
      </c>
      <c r="H8"/>
    </row>
    <row r="9" spans="1:8" ht="12.75">
      <c r="A9" s="26" t="s">
        <v>7</v>
      </c>
      <c r="B9" s="5" t="s">
        <v>8</v>
      </c>
      <c r="C9" s="96">
        <v>837.14</v>
      </c>
      <c r="D9" s="94">
        <f>SUM(C9)</f>
        <v>837.14</v>
      </c>
      <c r="E9" s="123">
        <v>850</v>
      </c>
      <c r="H9"/>
    </row>
    <row r="10" spans="1:8" ht="12.75">
      <c r="A10" s="26" t="s">
        <v>9</v>
      </c>
      <c r="B10" s="5" t="s">
        <v>10</v>
      </c>
      <c r="C10" s="95">
        <v>7611.55</v>
      </c>
      <c r="D10" s="95"/>
      <c r="E10" s="123">
        <v>7995</v>
      </c>
      <c r="H10"/>
    </row>
    <row r="11" spans="1:8" ht="12.75">
      <c r="A11" s="26" t="s">
        <v>11</v>
      </c>
      <c r="B11" s="5" t="s">
        <v>12</v>
      </c>
      <c r="C11" s="96">
        <v>1324.41</v>
      </c>
      <c r="D11" s="94">
        <f>SUM(C11)</f>
        <v>1324.41</v>
      </c>
      <c r="E11" s="123">
        <v>1400</v>
      </c>
      <c r="H11"/>
    </row>
    <row r="12" spans="1:8" ht="12.75">
      <c r="A12" s="26" t="s">
        <v>13</v>
      </c>
      <c r="B12" s="5" t="s">
        <v>14</v>
      </c>
      <c r="C12" s="95">
        <v>410.18</v>
      </c>
      <c r="D12" s="95"/>
      <c r="E12" s="123">
        <v>0</v>
      </c>
      <c r="H12"/>
    </row>
    <row r="13" spans="1:8" ht="12.75">
      <c r="A13" s="26" t="s">
        <v>15</v>
      </c>
      <c r="B13" s="5" t="s">
        <v>16</v>
      </c>
      <c r="C13" s="96">
        <v>2085.21</v>
      </c>
      <c r="D13" s="94">
        <f>SUM(C13)</f>
        <v>2085.21</v>
      </c>
      <c r="E13" s="123">
        <v>2100</v>
      </c>
      <c r="H13"/>
    </row>
    <row r="14" spans="1:8" ht="12.75">
      <c r="A14" s="26" t="s">
        <v>17</v>
      </c>
      <c r="B14" s="5" t="s">
        <v>18</v>
      </c>
      <c r="C14" s="96">
        <v>4979.26</v>
      </c>
      <c r="D14" s="94">
        <f>SUM(C14)</f>
        <v>4979.26</v>
      </c>
      <c r="E14" s="123">
        <v>5250</v>
      </c>
      <c r="H14"/>
    </row>
    <row r="15" spans="1:8" ht="12.75">
      <c r="A15" s="27">
        <v>501300</v>
      </c>
      <c r="B15" s="5" t="s">
        <v>170</v>
      </c>
      <c r="C15" s="97">
        <f>C6+C7+C8+C9+C10+C11+C12+C13+C14</f>
        <v>19766.590000000004</v>
      </c>
      <c r="D15" s="97"/>
      <c r="E15" s="124">
        <v>20235</v>
      </c>
      <c r="H15"/>
    </row>
    <row r="16" spans="1:8" ht="12.75">
      <c r="A16" s="28"/>
      <c r="B16" s="6" t="s">
        <v>19</v>
      </c>
      <c r="C16" s="96">
        <v>43107.57</v>
      </c>
      <c r="D16" s="94"/>
      <c r="E16" s="123">
        <v>44000</v>
      </c>
      <c r="H16"/>
    </row>
    <row r="17" spans="1:8" ht="12.75">
      <c r="A17" s="26" t="s">
        <v>20</v>
      </c>
      <c r="B17" s="5" t="s">
        <v>21</v>
      </c>
      <c r="C17" s="95">
        <v>8109.67</v>
      </c>
      <c r="D17" s="95"/>
      <c r="E17" s="123">
        <v>8500</v>
      </c>
      <c r="H17"/>
    </row>
    <row r="18" spans="1:8" ht="12.75">
      <c r="A18" s="26" t="s">
        <v>22</v>
      </c>
      <c r="B18" s="5" t="s">
        <v>23</v>
      </c>
      <c r="C18" s="98">
        <f>C16+C17</f>
        <v>51217.24</v>
      </c>
      <c r="D18" s="99"/>
      <c r="E18" s="124">
        <v>52500</v>
      </c>
      <c r="H18"/>
    </row>
    <row r="19" spans="1:8" ht="12.75">
      <c r="A19" s="28"/>
      <c r="B19" s="6" t="s">
        <v>24</v>
      </c>
      <c r="C19" s="95">
        <v>3940.2</v>
      </c>
      <c r="D19" s="95"/>
      <c r="E19" s="123">
        <v>4000</v>
      </c>
      <c r="H19"/>
    </row>
    <row r="20" spans="1:8" ht="12.75">
      <c r="A20" s="26" t="s">
        <v>25</v>
      </c>
      <c r="B20" s="5" t="s">
        <v>26</v>
      </c>
      <c r="C20" s="98">
        <v>3940.2</v>
      </c>
      <c r="D20" s="99"/>
      <c r="E20" s="124">
        <v>4000</v>
      </c>
      <c r="H20"/>
    </row>
    <row r="21" spans="1:8" ht="12.75">
      <c r="A21" s="29"/>
      <c r="B21" s="7" t="s">
        <v>27</v>
      </c>
      <c r="C21" s="100">
        <f>C15+C18+C20</f>
        <v>74924.03</v>
      </c>
      <c r="D21" s="100"/>
      <c r="E21" s="125">
        <f>E15+E18+E20</f>
        <v>76735</v>
      </c>
      <c r="H21"/>
    </row>
    <row r="22" spans="1:8" ht="12.75">
      <c r="A22" s="30"/>
      <c r="B22" s="8" t="s">
        <v>28</v>
      </c>
      <c r="C22" s="101">
        <v>14.75</v>
      </c>
      <c r="D22" s="102">
        <v>0</v>
      </c>
      <c r="E22" s="123"/>
      <c r="H22"/>
    </row>
    <row r="23" spans="1:8" ht="12.75">
      <c r="A23" s="26" t="s">
        <v>29</v>
      </c>
      <c r="B23" s="5" t="s">
        <v>30</v>
      </c>
      <c r="C23" s="101">
        <v>0</v>
      </c>
      <c r="D23" s="102">
        <v>0</v>
      </c>
      <c r="E23" s="123">
        <f>C23*1.05</f>
        <v>0</v>
      </c>
      <c r="H23"/>
    </row>
    <row r="24" spans="1:8" ht="12.75">
      <c r="A24" s="26" t="s">
        <v>31</v>
      </c>
      <c r="B24" s="5" t="s">
        <v>32</v>
      </c>
      <c r="C24" s="101">
        <v>11126.91</v>
      </c>
      <c r="D24" s="102">
        <v>0</v>
      </c>
      <c r="E24" s="123">
        <v>13000</v>
      </c>
      <c r="H24"/>
    </row>
    <row r="25" spans="1:8" ht="12.75">
      <c r="A25" s="26" t="s">
        <v>33</v>
      </c>
      <c r="B25" s="5" t="s">
        <v>34</v>
      </c>
      <c r="C25" s="101">
        <v>169.94</v>
      </c>
      <c r="D25" s="102">
        <v>0</v>
      </c>
      <c r="E25" s="123">
        <v>180</v>
      </c>
      <c r="H25"/>
    </row>
    <row r="26" spans="1:8" ht="12.75">
      <c r="A26" s="26" t="s">
        <v>35</v>
      </c>
      <c r="B26" s="5" t="s">
        <v>36</v>
      </c>
      <c r="C26" s="101">
        <v>929.09</v>
      </c>
      <c r="D26" s="102">
        <v>0</v>
      </c>
      <c r="E26" s="123">
        <v>800</v>
      </c>
      <c r="H26"/>
    </row>
    <row r="27" spans="1:8" ht="12.75">
      <c r="A27" s="26" t="s">
        <v>37</v>
      </c>
      <c r="B27" s="5" t="s">
        <v>38</v>
      </c>
      <c r="C27" s="103">
        <f>SUM(C22:C26)</f>
        <v>12240.69</v>
      </c>
      <c r="D27" s="104">
        <f>SUM(D22:D26)</f>
        <v>0</v>
      </c>
      <c r="E27" s="124">
        <v>13980</v>
      </c>
      <c r="H27"/>
    </row>
    <row r="28" spans="1:8" ht="12.75">
      <c r="A28" s="28"/>
      <c r="B28" s="6" t="s">
        <v>39</v>
      </c>
      <c r="C28" s="101">
        <v>416.02</v>
      </c>
      <c r="D28" s="102">
        <v>0</v>
      </c>
      <c r="E28" s="123">
        <v>400</v>
      </c>
      <c r="H28"/>
    </row>
    <row r="29" spans="1:8" ht="12.75">
      <c r="A29" s="26" t="s">
        <v>40</v>
      </c>
      <c r="B29" s="5" t="s">
        <v>41</v>
      </c>
      <c r="C29" s="103">
        <f>SUM(C28)</f>
        <v>416.02</v>
      </c>
      <c r="D29" s="104">
        <f>SUM(D28)</f>
        <v>0</v>
      </c>
      <c r="E29" s="124">
        <v>400</v>
      </c>
      <c r="H29"/>
    </row>
    <row r="30" spans="1:8" ht="12.75">
      <c r="A30" s="28"/>
      <c r="B30" s="6" t="s">
        <v>42</v>
      </c>
      <c r="C30" s="101">
        <v>300.39</v>
      </c>
      <c r="D30" s="102">
        <v>0</v>
      </c>
      <c r="E30" s="123">
        <v>100</v>
      </c>
      <c r="H30"/>
    </row>
    <row r="31" spans="1:8" ht="12.75">
      <c r="A31" s="26" t="s">
        <v>43</v>
      </c>
      <c r="B31" s="5" t="s">
        <v>44</v>
      </c>
      <c r="C31" s="103">
        <f>SUM(C30)</f>
        <v>300.39</v>
      </c>
      <c r="D31" s="104">
        <v>0</v>
      </c>
      <c r="E31" s="124">
        <v>100</v>
      </c>
      <c r="H31"/>
    </row>
    <row r="32" spans="1:8" ht="12.75">
      <c r="A32" s="28"/>
      <c r="B32" s="6" t="s">
        <v>45</v>
      </c>
      <c r="C32" s="101"/>
      <c r="D32" s="102"/>
      <c r="E32" s="123">
        <f>C32*1.05</f>
        <v>0</v>
      </c>
      <c r="H32"/>
    </row>
    <row r="33" spans="1:8" ht="12.75">
      <c r="A33" s="26" t="s">
        <v>46</v>
      </c>
      <c r="B33" s="5" t="s">
        <v>47</v>
      </c>
      <c r="C33" s="101">
        <v>1610.35</v>
      </c>
      <c r="D33" s="102"/>
      <c r="E33" s="123">
        <v>1700</v>
      </c>
      <c r="H33"/>
    </row>
    <row r="34" spans="1:8" ht="12.75">
      <c r="A34" s="26" t="s">
        <v>48</v>
      </c>
      <c r="B34" s="5" t="s">
        <v>49</v>
      </c>
      <c r="C34" s="101">
        <v>3467.42</v>
      </c>
      <c r="D34" s="102">
        <v>0</v>
      </c>
      <c r="E34" s="123">
        <v>3640</v>
      </c>
      <c r="H34"/>
    </row>
    <row r="35" spans="1:8" ht="12.75">
      <c r="A35" s="26" t="s">
        <v>50</v>
      </c>
      <c r="B35" s="5" t="s">
        <v>51</v>
      </c>
      <c r="C35" s="101">
        <v>2000</v>
      </c>
      <c r="D35" s="102">
        <v>0</v>
      </c>
      <c r="E35" s="123">
        <v>2000</v>
      </c>
      <c r="H35"/>
    </row>
    <row r="36" spans="1:8" ht="12.75">
      <c r="A36" s="26" t="s">
        <v>52</v>
      </c>
      <c r="B36" s="5" t="s">
        <v>53</v>
      </c>
      <c r="C36" s="101">
        <v>16905.53</v>
      </c>
      <c r="D36" s="102">
        <v>0</v>
      </c>
      <c r="E36" s="123">
        <v>17500</v>
      </c>
      <c r="H36"/>
    </row>
    <row r="37" spans="1:8" ht="12.75">
      <c r="A37" s="26" t="s">
        <v>54</v>
      </c>
      <c r="B37" s="5" t="s">
        <v>55</v>
      </c>
      <c r="C37" s="101">
        <v>18213.52</v>
      </c>
      <c r="D37" s="102">
        <v>0</v>
      </c>
      <c r="E37" s="123">
        <v>19200</v>
      </c>
      <c r="H37"/>
    </row>
    <row r="38" spans="1:8" ht="12.75">
      <c r="A38" s="26" t="s">
        <v>56</v>
      </c>
      <c r="B38" s="5" t="s">
        <v>57</v>
      </c>
      <c r="C38" s="101"/>
      <c r="D38" s="102">
        <v>0</v>
      </c>
      <c r="E38" s="123">
        <f>C38*1.05</f>
        <v>0</v>
      </c>
      <c r="H38"/>
    </row>
    <row r="39" spans="1:8" ht="12.75">
      <c r="A39" s="26" t="s">
        <v>58</v>
      </c>
      <c r="B39" s="5" t="s">
        <v>59</v>
      </c>
      <c r="C39" s="101">
        <v>0</v>
      </c>
      <c r="D39" s="102">
        <v>0</v>
      </c>
      <c r="E39" s="123">
        <f>C39*1.05</f>
        <v>0</v>
      </c>
      <c r="H39"/>
    </row>
    <row r="40" spans="1:8" ht="12.75">
      <c r="A40" s="26" t="s">
        <v>60</v>
      </c>
      <c r="B40" s="5" t="s">
        <v>61</v>
      </c>
      <c r="C40" s="101">
        <v>809.31</v>
      </c>
      <c r="D40" s="102">
        <v>0</v>
      </c>
      <c r="E40" s="123">
        <f>C40*1.05</f>
        <v>849.7755</v>
      </c>
      <c r="H40"/>
    </row>
    <row r="41" spans="1:8" ht="12.75">
      <c r="A41" s="26" t="s">
        <v>62</v>
      </c>
      <c r="B41" s="5" t="s">
        <v>63</v>
      </c>
      <c r="C41" s="103">
        <f>SUM(C33:C40)</f>
        <v>43006.13</v>
      </c>
      <c r="D41" s="104">
        <f>SUM(D33:D40)</f>
        <v>0</v>
      </c>
      <c r="E41" s="124">
        <v>44890</v>
      </c>
      <c r="H41"/>
    </row>
    <row r="42" spans="1:8" ht="12.75">
      <c r="A42" s="28"/>
      <c r="B42" s="6" t="s">
        <v>64</v>
      </c>
      <c r="C42" s="105">
        <f>C27+C29+C31+C41</f>
        <v>55963.229999999996</v>
      </c>
      <c r="D42" s="105">
        <f>D27+D29+D31+D41</f>
        <v>0</v>
      </c>
      <c r="E42" s="126">
        <f>E27+E29+E31+E41</f>
        <v>59370</v>
      </c>
      <c r="H42"/>
    </row>
    <row r="43" spans="1:8" ht="12.75">
      <c r="A43" s="30"/>
      <c r="B43" s="8" t="s">
        <v>65</v>
      </c>
      <c r="C43" s="101">
        <v>87190.42</v>
      </c>
      <c r="D43" s="102">
        <v>0</v>
      </c>
      <c r="E43" s="123">
        <v>91000</v>
      </c>
      <c r="H43"/>
    </row>
    <row r="44" spans="1:8" ht="12.75">
      <c r="A44" s="26" t="s">
        <v>66</v>
      </c>
      <c r="B44" s="5" t="s">
        <v>67</v>
      </c>
      <c r="C44" s="101">
        <v>1609.84</v>
      </c>
      <c r="D44" s="106">
        <v>0</v>
      </c>
      <c r="E44" s="123">
        <f>C44*1.05</f>
        <v>1690.3319999999999</v>
      </c>
      <c r="H44"/>
    </row>
    <row r="45" spans="1:8" ht="12.75">
      <c r="A45" s="31">
        <v>521200</v>
      </c>
      <c r="B45" s="5" t="s">
        <v>163</v>
      </c>
      <c r="C45" s="103">
        <f>SUM(C43:C44)</f>
        <v>88800.26</v>
      </c>
      <c r="D45" s="104">
        <f>SUM(D43:D44)</f>
        <v>0</v>
      </c>
      <c r="E45" s="124">
        <v>92690</v>
      </c>
      <c r="H45"/>
    </row>
    <row r="46" spans="1:8" ht="12.75">
      <c r="A46" s="28"/>
      <c r="B46" s="6" t="s">
        <v>68</v>
      </c>
      <c r="C46" s="107">
        <v>28438.8</v>
      </c>
      <c r="D46" s="108">
        <v>0</v>
      </c>
      <c r="E46" s="123">
        <v>29600</v>
      </c>
      <c r="H46"/>
    </row>
    <row r="47" spans="1:8" ht="12.75">
      <c r="A47" s="26" t="s">
        <v>69</v>
      </c>
      <c r="B47" s="5" t="s">
        <v>70</v>
      </c>
      <c r="C47" s="107">
        <v>489.08</v>
      </c>
      <c r="D47" s="108">
        <v>0</v>
      </c>
      <c r="E47" s="123">
        <v>500</v>
      </c>
      <c r="H47"/>
    </row>
    <row r="48" spans="1:8" ht="12.75">
      <c r="A48" s="31">
        <v>524200</v>
      </c>
      <c r="B48" s="5" t="s">
        <v>164</v>
      </c>
      <c r="C48" s="103">
        <f>SUM(C46:C47)</f>
        <v>28927.88</v>
      </c>
      <c r="D48" s="104">
        <f>SUM(D46:D47)</f>
        <v>0</v>
      </c>
      <c r="E48" s="124">
        <v>30100</v>
      </c>
      <c r="H48"/>
    </row>
    <row r="49" spans="1:8" ht="12.75">
      <c r="A49" s="28"/>
      <c r="B49" s="6" t="s">
        <v>71</v>
      </c>
      <c r="C49" s="101">
        <v>1337.88</v>
      </c>
      <c r="D49" s="102">
        <v>0</v>
      </c>
      <c r="E49" s="123">
        <f>C49*1.05</f>
        <v>1404.7740000000001</v>
      </c>
      <c r="H49"/>
    </row>
    <row r="50" spans="1:8" ht="12.75">
      <c r="A50" s="26" t="s">
        <v>72</v>
      </c>
      <c r="B50" s="5" t="s">
        <v>73</v>
      </c>
      <c r="C50" s="103">
        <f>SUM(C49)</f>
        <v>1337.88</v>
      </c>
      <c r="D50" s="109">
        <v>0</v>
      </c>
      <c r="E50" s="124">
        <f>C50*1.05</f>
        <v>1404.7740000000001</v>
      </c>
      <c r="H50"/>
    </row>
    <row r="51" spans="1:8" ht="12.75">
      <c r="A51" s="28"/>
      <c r="B51" s="6" t="s">
        <v>74</v>
      </c>
      <c r="C51" s="101">
        <v>0</v>
      </c>
      <c r="D51" s="102"/>
      <c r="E51" s="123">
        <f>C51*1.05</f>
        <v>0</v>
      </c>
      <c r="H51"/>
    </row>
    <row r="52" spans="1:8" ht="12.75">
      <c r="A52" s="26" t="s">
        <v>75</v>
      </c>
      <c r="B52" s="5" t="s">
        <v>76</v>
      </c>
      <c r="C52" s="101">
        <v>1059.54</v>
      </c>
      <c r="D52" s="102">
        <v>0</v>
      </c>
      <c r="E52" s="123">
        <v>1100</v>
      </c>
      <c r="H52"/>
    </row>
    <row r="53" spans="1:8" ht="12.75">
      <c r="A53" s="26" t="s">
        <v>77</v>
      </c>
      <c r="B53" s="5" t="s">
        <v>78</v>
      </c>
      <c r="C53" s="101">
        <v>2921.82</v>
      </c>
      <c r="D53" s="102"/>
      <c r="E53" s="123">
        <v>3060</v>
      </c>
      <c r="H53"/>
    </row>
    <row r="54" spans="1:8" ht="12.75">
      <c r="A54" s="26" t="s">
        <v>79</v>
      </c>
      <c r="B54" s="5" t="s">
        <v>80</v>
      </c>
      <c r="C54" s="101">
        <v>429.8</v>
      </c>
      <c r="D54" s="102">
        <v>0</v>
      </c>
      <c r="E54" s="123">
        <v>545</v>
      </c>
      <c r="H54"/>
    </row>
    <row r="55" spans="1:8" ht="12.75">
      <c r="A55" s="26" t="s">
        <v>81</v>
      </c>
      <c r="B55" s="5" t="s">
        <v>82</v>
      </c>
      <c r="C55" s="101">
        <v>0</v>
      </c>
      <c r="D55" s="102"/>
      <c r="E55" s="123">
        <f>C55*1.05</f>
        <v>0</v>
      </c>
      <c r="H55"/>
    </row>
    <row r="56" spans="1:8" ht="12.75">
      <c r="A56" s="26" t="s">
        <v>83</v>
      </c>
      <c r="B56" s="5" t="s">
        <v>84</v>
      </c>
      <c r="C56" s="101">
        <v>712.98</v>
      </c>
      <c r="D56" s="106"/>
      <c r="E56" s="123">
        <v>750</v>
      </c>
      <c r="H56"/>
    </row>
    <row r="57" spans="1:8" ht="12.75">
      <c r="A57" s="26" t="s">
        <v>85</v>
      </c>
      <c r="B57" s="5" t="s">
        <v>86</v>
      </c>
      <c r="C57" s="103">
        <f>SUM(C51:C56)</f>
        <v>5124.139999999999</v>
      </c>
      <c r="D57" s="104">
        <f>SUM(D52:D56)</f>
        <v>0</v>
      </c>
      <c r="E57" s="124">
        <v>5455</v>
      </c>
      <c r="H57"/>
    </row>
    <row r="58" spans="1:8" ht="12.75">
      <c r="A58" s="28"/>
      <c r="B58" s="6" t="s">
        <v>87</v>
      </c>
      <c r="C58" s="110">
        <f>C45+C48+C50+C57</f>
        <v>124190.16</v>
      </c>
      <c r="D58" s="110">
        <f>D45+D48+D50+D57</f>
        <v>0</v>
      </c>
      <c r="E58" s="125">
        <f>E45+E48+E50+E57</f>
        <v>129649.774</v>
      </c>
      <c r="H58"/>
    </row>
    <row r="59" spans="1:8" ht="12.75">
      <c r="A59" s="30"/>
      <c r="B59" s="8" t="s">
        <v>88</v>
      </c>
      <c r="C59" s="101">
        <v>274.68</v>
      </c>
      <c r="D59" s="102">
        <v>0</v>
      </c>
      <c r="E59" s="123">
        <f>C59*1.05</f>
        <v>288.41400000000004</v>
      </c>
      <c r="H59"/>
    </row>
    <row r="60" spans="1:8" ht="12.75">
      <c r="A60" s="26" t="s">
        <v>89</v>
      </c>
      <c r="B60" s="5" t="s">
        <v>90</v>
      </c>
      <c r="C60" s="103">
        <f>SUM(C59)</f>
        <v>274.68</v>
      </c>
      <c r="D60" s="104">
        <f>SUM(D59)</f>
        <v>0</v>
      </c>
      <c r="E60" s="124">
        <f>C60*1.05</f>
        <v>288.41400000000004</v>
      </c>
      <c r="H60"/>
    </row>
    <row r="61" spans="1:8" ht="12.75">
      <c r="A61" s="28"/>
      <c r="B61" s="6" t="s">
        <v>91</v>
      </c>
      <c r="C61" s="101">
        <v>0</v>
      </c>
      <c r="D61" s="102"/>
      <c r="E61" s="123">
        <f>C61*1.05</f>
        <v>0</v>
      </c>
      <c r="H61"/>
    </row>
    <row r="62" spans="1:8" ht="12.75">
      <c r="A62" s="26" t="s">
        <v>92</v>
      </c>
      <c r="B62" s="5" t="s">
        <v>93</v>
      </c>
      <c r="C62" s="101">
        <v>0</v>
      </c>
      <c r="D62" s="102"/>
      <c r="E62" s="123">
        <f>C62*1.05</f>
        <v>0</v>
      </c>
      <c r="H62"/>
    </row>
    <row r="63" spans="1:8" ht="12.75">
      <c r="A63" s="26" t="s">
        <v>94</v>
      </c>
      <c r="B63" s="5" t="s">
        <v>95</v>
      </c>
      <c r="C63" s="101">
        <v>1455.62</v>
      </c>
      <c r="D63" s="106">
        <v>0</v>
      </c>
      <c r="E63" s="123">
        <v>6600</v>
      </c>
      <c r="H63"/>
    </row>
    <row r="64" spans="1:8" ht="12.75">
      <c r="A64" s="26" t="s">
        <v>96</v>
      </c>
      <c r="B64" s="5" t="s">
        <v>97</v>
      </c>
      <c r="C64" s="101">
        <v>27.08</v>
      </c>
      <c r="D64" s="106">
        <v>0</v>
      </c>
      <c r="E64" s="123">
        <v>25</v>
      </c>
      <c r="H64"/>
    </row>
    <row r="65" spans="1:8" ht="12.75">
      <c r="A65" s="31">
        <v>538999</v>
      </c>
      <c r="B65" s="5" t="s">
        <v>167</v>
      </c>
      <c r="C65" s="111">
        <f>SUM(C61:C64)</f>
        <v>1482.6999999999998</v>
      </c>
      <c r="D65" s="112">
        <v>0</v>
      </c>
      <c r="E65" s="124">
        <v>6625</v>
      </c>
      <c r="H65"/>
    </row>
    <row r="66" spans="1:8" ht="12.75">
      <c r="A66" s="29"/>
      <c r="B66" s="7" t="s">
        <v>98</v>
      </c>
      <c r="C66" s="105">
        <f>C60+C65</f>
        <v>1757.3799999999999</v>
      </c>
      <c r="D66" s="105">
        <f>D60+D65</f>
        <v>0</v>
      </c>
      <c r="E66" s="126">
        <f>E60+E65</f>
        <v>6913.414</v>
      </c>
      <c r="H66"/>
    </row>
    <row r="67" spans="1:8" ht="12.75">
      <c r="A67" s="30"/>
      <c r="B67" s="8" t="s">
        <v>99</v>
      </c>
      <c r="C67" s="107">
        <v>43300.79</v>
      </c>
      <c r="D67" s="107"/>
      <c r="E67" s="127"/>
      <c r="H67"/>
    </row>
    <row r="68" spans="1:8" ht="12.75">
      <c r="A68" s="32">
        <v>541000</v>
      </c>
      <c r="B68" s="23" t="s">
        <v>171</v>
      </c>
      <c r="C68" s="110">
        <f>C67</f>
        <v>43300.79</v>
      </c>
      <c r="D68" s="110"/>
      <c r="E68" s="126"/>
      <c r="H68"/>
    </row>
    <row r="69" spans="1:8" ht="12.75">
      <c r="A69" s="33"/>
      <c r="B69" s="8" t="s">
        <v>173</v>
      </c>
      <c r="C69" s="101">
        <v>0</v>
      </c>
      <c r="D69" s="102"/>
      <c r="E69" s="123">
        <f>C69*1.05</f>
        <v>0</v>
      </c>
      <c r="H69"/>
    </row>
    <row r="70" spans="1:8" ht="12.75">
      <c r="A70" s="26" t="s">
        <v>100</v>
      </c>
      <c r="B70" s="5" t="s">
        <v>101</v>
      </c>
      <c r="C70" s="103">
        <v>0</v>
      </c>
      <c r="D70" s="104"/>
      <c r="E70" s="124">
        <f>C70*1.05</f>
        <v>0</v>
      </c>
      <c r="H70"/>
    </row>
    <row r="71" spans="1:8" ht="12.75">
      <c r="A71" s="28"/>
      <c r="B71" s="6" t="s">
        <v>102</v>
      </c>
      <c r="C71" s="101">
        <v>0</v>
      </c>
      <c r="D71" s="106"/>
      <c r="E71" s="123">
        <f>C71*1.05</f>
        <v>0</v>
      </c>
      <c r="H71"/>
    </row>
    <row r="72" spans="1:8" ht="12.75">
      <c r="A72" s="26" t="s">
        <v>103</v>
      </c>
      <c r="B72" s="5" t="s">
        <v>168</v>
      </c>
      <c r="C72" s="103">
        <f>SUM(C71)</f>
        <v>0</v>
      </c>
      <c r="D72" s="113"/>
      <c r="E72" s="124">
        <f>C72*1.05</f>
        <v>0</v>
      </c>
      <c r="H72"/>
    </row>
    <row r="73" spans="1:8" ht="12.75">
      <c r="A73" s="28"/>
      <c r="B73" s="6" t="s">
        <v>104</v>
      </c>
      <c r="C73" s="101">
        <v>145.71</v>
      </c>
      <c r="D73" s="102"/>
      <c r="E73" s="123">
        <v>0</v>
      </c>
      <c r="H73"/>
    </row>
    <row r="74" spans="1:8" ht="12.75">
      <c r="A74" s="26" t="s">
        <v>105</v>
      </c>
      <c r="B74" s="5" t="s">
        <v>106</v>
      </c>
      <c r="C74" s="101">
        <v>124.7</v>
      </c>
      <c r="D74" s="102"/>
      <c r="E74" s="123">
        <v>0</v>
      </c>
      <c r="H74"/>
    </row>
    <row r="75" spans="1:8" ht="12.75">
      <c r="A75" s="26" t="s">
        <v>107</v>
      </c>
      <c r="B75" s="5" t="s">
        <v>108</v>
      </c>
      <c r="C75" s="103">
        <f>SUM(C73:C74)</f>
        <v>270.41</v>
      </c>
      <c r="D75" s="104"/>
      <c r="E75" s="124">
        <v>0</v>
      </c>
      <c r="H75"/>
    </row>
    <row r="76" spans="1:8" ht="12.75">
      <c r="A76" s="28"/>
      <c r="B76" s="6" t="s">
        <v>109</v>
      </c>
      <c r="C76" s="110">
        <f>C70+C72+C75</f>
        <v>270.41</v>
      </c>
      <c r="D76" s="110">
        <f>D70+D72+D75</f>
        <v>0</v>
      </c>
      <c r="E76" s="126">
        <v>0</v>
      </c>
      <c r="H76"/>
    </row>
    <row r="77" spans="1:8" ht="12.75">
      <c r="A77" s="30"/>
      <c r="B77" s="8" t="s">
        <v>172</v>
      </c>
      <c r="C77" s="101">
        <v>1680</v>
      </c>
      <c r="D77" s="102">
        <v>0</v>
      </c>
      <c r="E77" s="123">
        <v>1680</v>
      </c>
      <c r="H77"/>
    </row>
    <row r="78" spans="1:8" ht="12.75">
      <c r="A78" s="26" t="s">
        <v>110</v>
      </c>
      <c r="B78" s="5" t="s">
        <v>111</v>
      </c>
      <c r="C78" s="103">
        <f>SUM(C77)</f>
        <v>1680</v>
      </c>
      <c r="D78" s="104">
        <f>SUM(D77)</f>
        <v>0</v>
      </c>
      <c r="E78" s="124">
        <v>1680</v>
      </c>
      <c r="H78"/>
    </row>
    <row r="79" spans="1:8" ht="12.75">
      <c r="A79" s="28"/>
      <c r="B79" s="6" t="s">
        <v>112</v>
      </c>
      <c r="C79" s="110">
        <f>C78</f>
        <v>1680</v>
      </c>
      <c r="D79" s="110">
        <f>D78</f>
        <v>0</v>
      </c>
      <c r="E79" s="126">
        <v>1680</v>
      </c>
      <c r="H79"/>
    </row>
    <row r="80" spans="1:8" ht="12.75">
      <c r="A80" s="30"/>
      <c r="B80" s="8" t="s">
        <v>113</v>
      </c>
      <c r="C80" s="114">
        <v>0</v>
      </c>
      <c r="D80" s="115"/>
      <c r="E80" s="123">
        <f>C80*1.05</f>
        <v>0</v>
      </c>
      <c r="H80"/>
    </row>
    <row r="81" spans="1:8" ht="12.75">
      <c r="A81" s="34">
        <v>568000</v>
      </c>
      <c r="B81" s="16" t="s">
        <v>165</v>
      </c>
      <c r="C81" s="101">
        <v>3190.56</v>
      </c>
      <c r="D81" s="102">
        <v>0</v>
      </c>
      <c r="E81" s="123">
        <f>C81*1.05</f>
        <v>3350.088</v>
      </c>
      <c r="H81"/>
    </row>
    <row r="82" spans="1:8" ht="12.75">
      <c r="A82" s="26" t="s">
        <v>114</v>
      </c>
      <c r="B82" s="5" t="s">
        <v>115</v>
      </c>
      <c r="C82" s="101">
        <v>96.14</v>
      </c>
      <c r="D82" s="102">
        <v>0</v>
      </c>
      <c r="E82" s="123">
        <v>100</v>
      </c>
      <c r="H82"/>
    </row>
    <row r="83" spans="1:8" ht="12.75">
      <c r="A83" s="26" t="s">
        <v>116</v>
      </c>
      <c r="B83" s="5" t="s">
        <v>117</v>
      </c>
      <c r="C83" s="101">
        <v>305.9</v>
      </c>
      <c r="D83" s="102"/>
      <c r="E83" s="127">
        <v>320</v>
      </c>
      <c r="H83"/>
    </row>
    <row r="84" spans="1:8" ht="12.75">
      <c r="A84" s="26" t="s">
        <v>118</v>
      </c>
      <c r="B84" s="5" t="s">
        <v>119</v>
      </c>
      <c r="C84" s="111">
        <f>SUM(C80:C83)</f>
        <v>3592.6</v>
      </c>
      <c r="D84" s="109">
        <f>SUM(D81:D83)</f>
        <v>0</v>
      </c>
      <c r="E84" s="124">
        <v>3770</v>
      </c>
      <c r="H84"/>
    </row>
    <row r="85" spans="1:8" ht="12.75">
      <c r="A85" s="29"/>
      <c r="B85" s="7" t="s">
        <v>120</v>
      </c>
      <c r="C85" s="110">
        <f>C84</f>
        <v>3592.6</v>
      </c>
      <c r="D85" s="110">
        <f>D84</f>
        <v>0</v>
      </c>
      <c r="E85" s="125">
        <v>3770</v>
      </c>
      <c r="H85"/>
    </row>
    <row r="86" spans="1:8" ht="12.75">
      <c r="A86" s="30"/>
      <c r="B86" s="8" t="s">
        <v>121</v>
      </c>
      <c r="C86" s="101">
        <v>13939.71</v>
      </c>
      <c r="D86" s="102"/>
      <c r="E86" s="123"/>
      <c r="H86"/>
    </row>
    <row r="87" spans="1:8" ht="12.75">
      <c r="A87" s="26" t="s">
        <v>122</v>
      </c>
      <c r="B87" s="5" t="s">
        <v>123</v>
      </c>
      <c r="C87" s="111">
        <v>13939.71</v>
      </c>
      <c r="D87" s="109"/>
      <c r="E87" s="124"/>
      <c r="H87"/>
    </row>
    <row r="88" spans="1:8" ht="12.75">
      <c r="A88" s="29"/>
      <c r="B88" s="7" t="s">
        <v>124</v>
      </c>
      <c r="C88" s="110">
        <v>13939.71</v>
      </c>
      <c r="D88" s="116"/>
      <c r="E88" s="126"/>
      <c r="H88"/>
    </row>
    <row r="89" spans="1:8" ht="12.75">
      <c r="A89" s="30"/>
      <c r="B89" s="8" t="s">
        <v>125</v>
      </c>
      <c r="C89" s="117"/>
      <c r="D89" s="102"/>
      <c r="E89" s="127">
        <f>C89*1.05</f>
        <v>0</v>
      </c>
      <c r="H89"/>
    </row>
    <row r="90" spans="1:8" ht="12.75">
      <c r="A90" s="26" t="s">
        <v>126</v>
      </c>
      <c r="B90" s="9"/>
      <c r="C90" s="118">
        <f>C21+C42+C58+C66+C68+C76+C79+C85+C88</f>
        <v>319618.30999999994</v>
      </c>
      <c r="D90" s="118">
        <f>D21+D42+D58+D66+D68+D76+D79+D85+D88</f>
        <v>0</v>
      </c>
      <c r="E90" s="128">
        <f>E21+E42+E58+E66+E68+E76+E79+E85+E88</f>
        <v>278118.18799999997</v>
      </c>
      <c r="H90"/>
    </row>
    <row r="91" spans="1:8" ht="12.75">
      <c r="A91" s="35" t="s">
        <v>127</v>
      </c>
      <c r="B91" s="10"/>
      <c r="C91" s="117"/>
      <c r="D91" s="102"/>
      <c r="E91" s="123">
        <f>C91*1.05</f>
        <v>0</v>
      </c>
      <c r="H91"/>
    </row>
    <row r="92" spans="1:8" ht="12.75">
      <c r="A92" s="26" t="s">
        <v>126</v>
      </c>
      <c r="B92" s="9"/>
      <c r="C92" s="101">
        <v>221583.68</v>
      </c>
      <c r="D92" s="102">
        <v>0</v>
      </c>
      <c r="E92" s="123">
        <v>235000</v>
      </c>
      <c r="H92"/>
    </row>
    <row r="93" spans="1:8" ht="12.75">
      <c r="A93" s="26" t="s">
        <v>128</v>
      </c>
      <c r="B93" s="5" t="s">
        <v>129</v>
      </c>
      <c r="C93" s="101">
        <v>1587.76</v>
      </c>
      <c r="D93" s="102">
        <v>0</v>
      </c>
      <c r="E93" s="123">
        <v>2000</v>
      </c>
      <c r="H93"/>
    </row>
    <row r="94" spans="1:8" ht="12.75">
      <c r="A94" s="26" t="s">
        <v>130</v>
      </c>
      <c r="B94" s="5" t="s">
        <v>131</v>
      </c>
      <c r="C94" s="101">
        <v>25510.69</v>
      </c>
      <c r="D94" s="102"/>
      <c r="E94" s="123">
        <v>26800</v>
      </c>
      <c r="H94"/>
    </row>
    <row r="95" spans="1:8" ht="12.75">
      <c r="A95" s="31">
        <v>602200</v>
      </c>
      <c r="B95" s="5" t="s">
        <v>166</v>
      </c>
      <c r="C95" s="101">
        <v>6010.32</v>
      </c>
      <c r="D95" s="106"/>
      <c r="E95" s="123">
        <v>6010</v>
      </c>
      <c r="H95"/>
    </row>
    <row r="96" spans="1:8" ht="12.75">
      <c r="A96" s="26" t="s">
        <v>132</v>
      </c>
      <c r="B96" s="5" t="s">
        <v>133</v>
      </c>
      <c r="C96" s="101"/>
      <c r="D96" s="102"/>
      <c r="E96" s="123">
        <f>C96*1.05</f>
        <v>0</v>
      </c>
      <c r="H96"/>
    </row>
    <row r="97" spans="1:8" ht="12.75">
      <c r="A97" s="26" t="s">
        <v>134</v>
      </c>
      <c r="B97" s="5" t="s">
        <v>135</v>
      </c>
      <c r="C97" s="111">
        <f>SUM(C92:C96)</f>
        <v>254692.45</v>
      </c>
      <c r="D97" s="109">
        <f>SUM(D92:D96)</f>
        <v>0</v>
      </c>
      <c r="E97" s="124">
        <v>269810</v>
      </c>
      <c r="H97"/>
    </row>
    <row r="98" spans="1:8" ht="12.75">
      <c r="A98" s="29"/>
      <c r="B98" s="7" t="s">
        <v>136</v>
      </c>
      <c r="C98" s="101">
        <v>4266.56</v>
      </c>
      <c r="D98" s="102"/>
      <c r="E98" s="123">
        <v>4300</v>
      </c>
      <c r="H98"/>
    </row>
    <row r="99" spans="1:8" ht="12.75">
      <c r="A99" s="26" t="s">
        <v>137</v>
      </c>
      <c r="B99" s="5" t="s">
        <v>138</v>
      </c>
      <c r="C99" s="111">
        <v>4266.56</v>
      </c>
      <c r="D99" s="109"/>
      <c r="E99" s="124">
        <v>4300</v>
      </c>
      <c r="H99"/>
    </row>
    <row r="100" spans="1:8" ht="12.75">
      <c r="A100" s="29"/>
      <c r="B100" s="7" t="s">
        <v>139</v>
      </c>
      <c r="C100" s="110">
        <f>C97+C99</f>
        <v>258959.01</v>
      </c>
      <c r="D100" s="110">
        <f>D97+D99</f>
        <v>0</v>
      </c>
      <c r="E100" s="125">
        <f>E97+E99</f>
        <v>274110</v>
      </c>
      <c r="H100"/>
    </row>
    <row r="101" spans="1:8" ht="12.75">
      <c r="A101" s="30"/>
      <c r="B101" s="8" t="s">
        <v>140</v>
      </c>
      <c r="C101" s="107">
        <v>43300.79</v>
      </c>
      <c r="D101" s="107"/>
      <c r="E101" s="123"/>
      <c r="H101"/>
    </row>
    <row r="102" spans="1:8" ht="12.75">
      <c r="A102" s="32">
        <v>641000</v>
      </c>
      <c r="B102" s="23" t="s">
        <v>174</v>
      </c>
      <c r="C102" s="110">
        <f>C101</f>
        <v>43300.79</v>
      </c>
      <c r="D102" s="110">
        <f>D101</f>
        <v>0</v>
      </c>
      <c r="E102" s="126"/>
      <c r="H102"/>
    </row>
    <row r="103" spans="1:8" ht="12.75">
      <c r="A103" s="33"/>
      <c r="B103" s="8" t="s">
        <v>174</v>
      </c>
      <c r="C103" s="101">
        <v>52256.23</v>
      </c>
      <c r="D103" s="102"/>
      <c r="E103" s="123"/>
      <c r="H103"/>
    </row>
    <row r="104" spans="1:8" ht="12.75">
      <c r="A104" s="26" t="s">
        <v>141</v>
      </c>
      <c r="B104" s="5" t="s">
        <v>142</v>
      </c>
      <c r="C104" s="101">
        <v>3168</v>
      </c>
      <c r="D104" s="106"/>
      <c r="E104" s="123">
        <v>8200</v>
      </c>
      <c r="H104"/>
    </row>
    <row r="105" spans="1:8" ht="12.75">
      <c r="A105" s="26" t="s">
        <v>143</v>
      </c>
      <c r="B105" s="5" t="s">
        <v>144</v>
      </c>
      <c r="C105" s="101">
        <v>7395.71</v>
      </c>
      <c r="D105" s="106"/>
      <c r="E105" s="123">
        <v>7500</v>
      </c>
      <c r="H105"/>
    </row>
    <row r="106" spans="1:8" ht="12.75">
      <c r="A106" s="26" t="s">
        <v>145</v>
      </c>
      <c r="B106" s="5" t="s">
        <v>146</v>
      </c>
      <c r="C106" s="101">
        <v>4112.46</v>
      </c>
      <c r="D106" s="106">
        <v>0</v>
      </c>
      <c r="E106" s="123">
        <v>4350</v>
      </c>
      <c r="H106"/>
    </row>
    <row r="107" spans="1:8" ht="12.75">
      <c r="A107" s="26" t="s">
        <v>147</v>
      </c>
      <c r="B107" s="5" t="s">
        <v>148</v>
      </c>
      <c r="C107" s="101">
        <v>2191.9</v>
      </c>
      <c r="D107" s="106"/>
      <c r="E107" s="123">
        <v>2300</v>
      </c>
      <c r="H107"/>
    </row>
    <row r="108" spans="1:8" ht="12.75">
      <c r="A108" s="26" t="s">
        <v>149</v>
      </c>
      <c r="B108" s="5" t="s">
        <v>175</v>
      </c>
      <c r="C108" s="101"/>
      <c r="D108" s="102"/>
      <c r="E108" s="123">
        <f>C108*1.05</f>
        <v>0</v>
      </c>
      <c r="H108"/>
    </row>
    <row r="109" spans="1:8" ht="12.75">
      <c r="A109" s="26" t="s">
        <v>150</v>
      </c>
      <c r="B109" s="5" t="s">
        <v>151</v>
      </c>
      <c r="C109" s="101">
        <v>42407.79</v>
      </c>
      <c r="D109" s="102"/>
      <c r="E109" s="123">
        <v>0</v>
      </c>
      <c r="H109"/>
    </row>
    <row r="110" spans="1:8" ht="12.75">
      <c r="A110" s="26" t="s">
        <v>152</v>
      </c>
      <c r="B110" s="5" t="s">
        <v>153</v>
      </c>
      <c r="C110" s="101">
        <v>119.44</v>
      </c>
      <c r="D110" s="102"/>
      <c r="E110" s="123">
        <v>0</v>
      </c>
      <c r="H110"/>
    </row>
    <row r="111" spans="1:8" ht="12.75">
      <c r="A111" s="26" t="s">
        <v>154</v>
      </c>
      <c r="B111" s="5" t="s">
        <v>106</v>
      </c>
      <c r="C111" s="111">
        <f>SUM(C103:C110)</f>
        <v>111651.53</v>
      </c>
      <c r="D111" s="109">
        <v>0</v>
      </c>
      <c r="E111" s="124">
        <v>17450</v>
      </c>
      <c r="H111"/>
    </row>
    <row r="112" spans="1:8" ht="12.75">
      <c r="A112" s="29"/>
      <c r="B112" s="7" t="s">
        <v>155</v>
      </c>
      <c r="C112" s="110">
        <f>C111</f>
        <v>111651.53</v>
      </c>
      <c r="D112" s="110">
        <f>D111</f>
        <v>0</v>
      </c>
      <c r="E112" s="125">
        <f>E100+E102+E111</f>
        <v>291560</v>
      </c>
      <c r="H112"/>
    </row>
    <row r="113" spans="1:8" ht="12.75">
      <c r="A113" s="30"/>
      <c r="B113" s="8" t="s">
        <v>156</v>
      </c>
      <c r="C113" s="101">
        <v>13.67</v>
      </c>
      <c r="D113" s="102"/>
      <c r="E113" s="123">
        <f>C113*1.05</f>
        <v>14.3535</v>
      </c>
      <c r="H113"/>
    </row>
    <row r="114" spans="1:8" ht="12.75">
      <c r="A114" s="26" t="s">
        <v>157</v>
      </c>
      <c r="B114" s="5" t="s">
        <v>158</v>
      </c>
      <c r="C114" s="111">
        <v>13.67</v>
      </c>
      <c r="D114" s="109"/>
      <c r="E114" s="124">
        <f>C114*1.05</f>
        <v>14.3535</v>
      </c>
      <c r="H114"/>
    </row>
    <row r="115" spans="1:8" ht="12.75">
      <c r="A115" s="29"/>
      <c r="B115" s="7" t="s">
        <v>159</v>
      </c>
      <c r="C115" s="110">
        <f>C114</f>
        <v>13.67</v>
      </c>
      <c r="D115" s="116">
        <v>0</v>
      </c>
      <c r="E115" s="126">
        <v>14</v>
      </c>
      <c r="H115"/>
    </row>
    <row r="116" spans="1:8" ht="12.75">
      <c r="A116" s="30"/>
      <c r="B116" s="8" t="s">
        <v>160</v>
      </c>
      <c r="C116" s="117"/>
      <c r="D116" s="102"/>
      <c r="E116" s="127">
        <f>C116*1.05</f>
        <v>0</v>
      </c>
      <c r="H116"/>
    </row>
    <row r="117" spans="1:8" ht="12.75">
      <c r="A117" s="36"/>
      <c r="B117" s="9"/>
      <c r="C117" s="119">
        <f>C100+C102+C112+C115</f>
        <v>413924.99999999994</v>
      </c>
      <c r="D117" s="119">
        <f>D100+D112+D115</f>
        <v>0</v>
      </c>
      <c r="E117" s="126">
        <f>E112+E115</f>
        <v>291574</v>
      </c>
      <c r="H117"/>
    </row>
    <row r="118" spans="1:8" ht="12.75">
      <c r="A118" s="37" t="s">
        <v>161</v>
      </c>
      <c r="B118" s="11"/>
      <c r="C118" s="120"/>
      <c r="D118" s="102"/>
      <c r="E118" s="127">
        <f>C118*1.05</f>
        <v>0</v>
      </c>
      <c r="H118"/>
    </row>
    <row r="119" spans="1:8" ht="12.75">
      <c r="A119" s="36"/>
      <c r="B119" s="9"/>
      <c r="C119" s="121">
        <f>C117-C90</f>
        <v>94306.69</v>
      </c>
      <c r="D119" s="121">
        <f>D117-D90</f>
        <v>0</v>
      </c>
      <c r="E119" s="129">
        <f>E117-E90</f>
        <v>13455.812000000034</v>
      </c>
      <c r="H119"/>
    </row>
    <row r="120" spans="1:8" ht="12.75">
      <c r="A120" s="38" t="s">
        <v>162</v>
      </c>
      <c r="B120" s="12"/>
      <c r="C120" s="120"/>
      <c r="D120" s="102"/>
      <c r="E120" s="44"/>
      <c r="H120"/>
    </row>
    <row r="121" spans="1:11" ht="12.75">
      <c r="A121" s="14"/>
      <c r="B121" s="9"/>
      <c r="K121" s="40"/>
    </row>
    <row r="122" spans="2:11" ht="12.75">
      <c r="B122" s="13"/>
      <c r="K122" s="40"/>
    </row>
    <row r="123" spans="2:11" ht="12.75">
      <c r="B123" s="13"/>
      <c r="K123" s="40"/>
    </row>
    <row r="124" spans="2:11" ht="12.75">
      <c r="B124" s="13"/>
      <c r="K124" s="40"/>
    </row>
    <row r="125" spans="2:11" ht="12.75">
      <c r="B125" s="13"/>
      <c r="K125" s="40"/>
    </row>
    <row r="126" spans="2:11" ht="12.75">
      <c r="B126" s="13"/>
      <c r="K126" s="40"/>
    </row>
    <row r="127" spans="2:11" ht="12.75">
      <c r="B127" s="13"/>
      <c r="K127" s="40"/>
    </row>
    <row r="128" spans="2:11" ht="12.75">
      <c r="B128" s="13"/>
      <c r="K128" s="40"/>
    </row>
    <row r="129" spans="2:11" ht="12.75">
      <c r="B129" s="13"/>
      <c r="K129" s="40"/>
    </row>
    <row r="130" spans="2:11" ht="12.75">
      <c r="B130" s="13"/>
      <c r="K130" s="40"/>
    </row>
    <row r="131" spans="2:11" ht="12.75">
      <c r="B131" s="13"/>
      <c r="K131" s="40"/>
    </row>
    <row r="132" spans="2:11" ht="12.75">
      <c r="B132" s="13"/>
      <c r="K132" s="40"/>
    </row>
    <row r="133" spans="2:11" ht="12.75">
      <c r="B133" s="13"/>
      <c r="K133" s="40"/>
    </row>
    <row r="134" spans="2:11" ht="12.75">
      <c r="B134" s="13"/>
      <c r="K134" s="40"/>
    </row>
    <row r="135" spans="2:11" ht="12.75">
      <c r="B135" s="13"/>
      <c r="K135" s="40"/>
    </row>
    <row r="136" spans="2:11" ht="12.75">
      <c r="B136" s="13"/>
      <c r="K136" s="40"/>
    </row>
    <row r="137" spans="2:11" ht="12.75">
      <c r="B137" s="13"/>
      <c r="K137" s="40"/>
    </row>
    <row r="138" spans="2:11" ht="12.75">
      <c r="B138" s="13"/>
      <c r="K138" s="40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</sheetData>
  <mergeCells count="8">
    <mergeCell ref="C6:D6"/>
    <mergeCell ref="C8:D8"/>
    <mergeCell ref="C10:D10"/>
    <mergeCell ref="C12:D12"/>
    <mergeCell ref="C15:D15"/>
    <mergeCell ref="C17:D17"/>
    <mergeCell ref="C19:D19"/>
    <mergeCell ref="C21:D21"/>
  </mergeCells>
  <printOptions/>
  <pageMargins left="0.7874015748031497" right="0.7874015748031497" top="0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1"/>
  <sheetViews>
    <sheetView workbookViewId="0" topLeftCell="A58">
      <selection activeCell="I12" sqref="I12:I13"/>
    </sheetView>
  </sheetViews>
  <sheetFormatPr defaultColWidth="9.00390625" defaultRowHeight="12.75"/>
  <cols>
    <col min="2" max="2" width="51.375" style="0" customWidth="1"/>
    <col min="3" max="3" width="17.375" style="0" customWidth="1"/>
    <col min="4" max="4" width="16.25390625" style="0" customWidth="1"/>
    <col min="5" max="5" width="15.75390625" style="0" customWidth="1"/>
  </cols>
  <sheetData>
    <row r="2" ht="12.75">
      <c r="A2" t="s">
        <v>178</v>
      </c>
    </row>
    <row r="4" spans="1:5" ht="23.25">
      <c r="A4" t="s">
        <v>179</v>
      </c>
      <c r="B4" s="21" t="s">
        <v>180</v>
      </c>
      <c r="C4" s="87"/>
      <c r="E4" s="88" t="s">
        <v>176</v>
      </c>
    </row>
    <row r="5" ht="13.5" thickBot="1"/>
    <row r="6" spans="1:5" ht="24.75" customHeight="1" thickBot="1">
      <c r="A6" s="48" t="s">
        <v>177</v>
      </c>
      <c r="B6" s="48" t="s">
        <v>1</v>
      </c>
      <c r="C6" s="53">
        <v>2010</v>
      </c>
      <c r="D6" s="53">
        <v>2011</v>
      </c>
      <c r="E6" s="52">
        <v>2012</v>
      </c>
    </row>
    <row r="7" spans="1:5" ht="12.75">
      <c r="A7" s="25" t="s">
        <v>3</v>
      </c>
      <c r="B7" s="17" t="s">
        <v>4</v>
      </c>
      <c r="C7" s="49">
        <v>2721.31</v>
      </c>
      <c r="D7" s="51">
        <v>5625.55</v>
      </c>
      <c r="E7" s="41">
        <v>1920.1</v>
      </c>
    </row>
    <row r="8" spans="1:5" ht="12.75">
      <c r="A8" s="26" t="s">
        <v>5</v>
      </c>
      <c r="B8" s="5" t="s">
        <v>6</v>
      </c>
      <c r="C8" s="54">
        <v>131.36</v>
      </c>
      <c r="D8" s="59">
        <v>177.05</v>
      </c>
      <c r="E8" s="42">
        <v>0</v>
      </c>
    </row>
    <row r="9" spans="1:5" ht="12.75">
      <c r="A9" s="26" t="s">
        <v>7</v>
      </c>
      <c r="B9" s="5" t="s">
        <v>8</v>
      </c>
      <c r="C9" s="54">
        <v>997.42</v>
      </c>
      <c r="D9" s="59">
        <v>1767.02</v>
      </c>
      <c r="E9" s="43">
        <v>598.74</v>
      </c>
    </row>
    <row r="10" spans="1:5" ht="12.75">
      <c r="A10" s="26" t="s">
        <v>9</v>
      </c>
      <c r="B10" s="5" t="s">
        <v>10</v>
      </c>
      <c r="C10" s="54">
        <v>500.8</v>
      </c>
      <c r="D10" s="59">
        <v>1012.35</v>
      </c>
      <c r="E10" s="63">
        <v>837.14</v>
      </c>
    </row>
    <row r="11" spans="1:5" ht="12.75">
      <c r="A11" s="26" t="s">
        <v>11</v>
      </c>
      <c r="B11" s="5" t="s">
        <v>12</v>
      </c>
      <c r="C11" s="54">
        <v>16211.93</v>
      </c>
      <c r="D11" s="59">
        <v>7436.22</v>
      </c>
      <c r="E11" s="43">
        <v>7611.55</v>
      </c>
    </row>
    <row r="12" spans="1:5" ht="12.75">
      <c r="A12" s="26" t="s">
        <v>13</v>
      </c>
      <c r="B12" s="5" t="s">
        <v>14</v>
      </c>
      <c r="C12" s="54">
        <v>650.96</v>
      </c>
      <c r="D12" s="59">
        <v>957.75</v>
      </c>
      <c r="E12" s="63">
        <v>1324.41</v>
      </c>
    </row>
    <row r="13" spans="1:5" ht="12.75">
      <c r="A13" s="26" t="s">
        <v>15</v>
      </c>
      <c r="B13" s="5" t="s">
        <v>16</v>
      </c>
      <c r="C13" s="54">
        <v>243.41</v>
      </c>
      <c r="D13" s="59">
        <v>472.58</v>
      </c>
      <c r="E13" s="43">
        <v>410.18</v>
      </c>
    </row>
    <row r="14" spans="1:5" ht="12.75">
      <c r="A14" s="26" t="s">
        <v>17</v>
      </c>
      <c r="B14" s="5" t="s">
        <v>18</v>
      </c>
      <c r="C14" s="54">
        <v>2248.3</v>
      </c>
      <c r="D14" s="59">
        <v>3869.86</v>
      </c>
      <c r="E14" s="63">
        <v>2085.21</v>
      </c>
    </row>
    <row r="15" spans="1:5" ht="12.75">
      <c r="A15" s="27">
        <v>501300</v>
      </c>
      <c r="B15" s="5" t="s">
        <v>170</v>
      </c>
      <c r="C15" s="54"/>
      <c r="D15" s="57">
        <v>0</v>
      </c>
      <c r="E15" s="63">
        <v>4979.26</v>
      </c>
    </row>
    <row r="16" spans="1:5" ht="12.75">
      <c r="A16" s="28"/>
      <c r="B16" s="6" t="s">
        <v>19</v>
      </c>
      <c r="C16" s="55">
        <v>23705.49</v>
      </c>
      <c r="D16" s="55">
        <v>21318.38</v>
      </c>
      <c r="E16" s="61">
        <f>E7+E8+E9+E10+E11+E12+E13+E14+E15</f>
        <v>19766.590000000004</v>
      </c>
    </row>
    <row r="17" spans="1:5" ht="12.75">
      <c r="A17" s="26" t="s">
        <v>20</v>
      </c>
      <c r="B17" s="5" t="s">
        <v>21</v>
      </c>
      <c r="C17" s="54">
        <v>46620.39</v>
      </c>
      <c r="D17" s="54">
        <v>44949.43</v>
      </c>
      <c r="E17" s="63">
        <v>43107.57</v>
      </c>
    </row>
    <row r="18" spans="1:5" ht="12.75">
      <c r="A18" s="26" t="s">
        <v>22</v>
      </c>
      <c r="B18" s="5" t="s">
        <v>23</v>
      </c>
      <c r="C18" s="54">
        <v>10812.66</v>
      </c>
      <c r="D18" s="54">
        <v>13270.26</v>
      </c>
      <c r="E18" s="43">
        <v>8109.67</v>
      </c>
    </row>
    <row r="19" spans="1:5" ht="12.75">
      <c r="A19" s="28"/>
      <c r="B19" s="6" t="s">
        <v>24</v>
      </c>
      <c r="C19" s="55">
        <v>57433.05</v>
      </c>
      <c r="D19" s="55">
        <v>58219.69</v>
      </c>
      <c r="E19" s="62">
        <f>E17+E18</f>
        <v>51217.24</v>
      </c>
    </row>
    <row r="20" spans="1:5" ht="12.75">
      <c r="A20" s="26" t="s">
        <v>25</v>
      </c>
      <c r="B20" s="5" t="s">
        <v>26</v>
      </c>
      <c r="C20" s="54">
        <v>2649.23</v>
      </c>
      <c r="D20" s="54">
        <v>2589.5</v>
      </c>
      <c r="E20" s="43">
        <v>3940.2</v>
      </c>
    </row>
    <row r="21" spans="1:5" ht="12.75">
      <c r="A21" s="29"/>
      <c r="B21" s="7" t="s">
        <v>27</v>
      </c>
      <c r="C21" s="56">
        <v>2649.23</v>
      </c>
      <c r="D21" s="56">
        <v>2589.5</v>
      </c>
      <c r="E21" s="22">
        <v>3940.2</v>
      </c>
    </row>
    <row r="22" spans="1:5" ht="12.75">
      <c r="A22" s="64"/>
      <c r="B22" s="65" t="s">
        <v>28</v>
      </c>
      <c r="C22" s="47">
        <f>C16+C19+C21</f>
        <v>83787.77</v>
      </c>
      <c r="D22" s="47">
        <f>D16+D19+D21</f>
        <v>82127.57</v>
      </c>
      <c r="E22" s="47">
        <f>E16+E19+E21</f>
        <v>74924.03</v>
      </c>
    </row>
    <row r="23" spans="1:5" ht="12.75">
      <c r="A23" s="26" t="s">
        <v>29</v>
      </c>
      <c r="B23" s="5" t="s">
        <v>30</v>
      </c>
      <c r="C23" s="54">
        <v>518.26</v>
      </c>
      <c r="D23" s="59">
        <v>41.67</v>
      </c>
      <c r="E23" s="59">
        <v>14.75</v>
      </c>
    </row>
    <row r="24" spans="1:5" ht="12.75">
      <c r="A24" s="26" t="s">
        <v>31</v>
      </c>
      <c r="B24" s="5" t="s">
        <v>32</v>
      </c>
      <c r="C24" s="54">
        <v>6803.33</v>
      </c>
      <c r="D24" s="59">
        <v>341.49</v>
      </c>
      <c r="E24" s="59">
        <v>0</v>
      </c>
    </row>
    <row r="25" spans="1:5" ht="12.75">
      <c r="A25" s="26" t="s">
        <v>33</v>
      </c>
      <c r="B25" s="5" t="s">
        <v>34</v>
      </c>
      <c r="C25" s="54">
        <v>9510.12</v>
      </c>
      <c r="D25" s="59">
        <v>23546.92</v>
      </c>
      <c r="E25" s="59">
        <v>11126.91</v>
      </c>
    </row>
    <row r="26" spans="1:5" ht="12.75">
      <c r="A26" s="26" t="s">
        <v>35</v>
      </c>
      <c r="B26" s="5" t="s">
        <v>36</v>
      </c>
      <c r="C26" s="54">
        <v>376.84</v>
      </c>
      <c r="D26" s="59">
        <v>1799.68</v>
      </c>
      <c r="E26" s="59">
        <v>169.94</v>
      </c>
    </row>
    <row r="27" spans="1:5" ht="12.75">
      <c r="A27" s="26" t="s">
        <v>37</v>
      </c>
      <c r="B27" s="5" t="s">
        <v>38</v>
      </c>
      <c r="C27" s="54">
        <v>150.2</v>
      </c>
      <c r="D27" s="59">
        <v>4051.03</v>
      </c>
      <c r="E27" s="59">
        <v>929.09</v>
      </c>
    </row>
    <row r="28" spans="1:5" ht="12.75">
      <c r="A28" s="28"/>
      <c r="B28" s="6" t="s">
        <v>39</v>
      </c>
      <c r="C28" s="58">
        <f>SUM(C23:C27)</f>
        <v>17358.75</v>
      </c>
      <c r="D28" s="58">
        <f>SUM(D23:D27)</f>
        <v>29780.789999999997</v>
      </c>
      <c r="E28" s="58">
        <f>SUM(E23:E27)</f>
        <v>12240.69</v>
      </c>
    </row>
    <row r="29" spans="1:5" ht="12.75">
      <c r="A29" s="26" t="s">
        <v>40</v>
      </c>
      <c r="B29" s="5" t="s">
        <v>41</v>
      </c>
      <c r="C29" s="66">
        <v>56.38</v>
      </c>
      <c r="D29" s="66">
        <v>287.08</v>
      </c>
      <c r="E29" s="59">
        <v>416.02</v>
      </c>
    </row>
    <row r="30" spans="1:5" ht="12.75">
      <c r="A30" s="28"/>
      <c r="B30" s="6" t="s">
        <v>42</v>
      </c>
      <c r="C30" s="67">
        <v>56.38</v>
      </c>
      <c r="D30" s="67">
        <v>287.08</v>
      </c>
      <c r="E30" s="58">
        <f>SUM(E29)</f>
        <v>416.02</v>
      </c>
    </row>
    <row r="31" spans="1:5" ht="12.75">
      <c r="A31" s="26" t="s">
        <v>43</v>
      </c>
      <c r="B31" s="5" t="s">
        <v>44</v>
      </c>
      <c r="C31" s="66">
        <v>176.85</v>
      </c>
      <c r="D31" s="66">
        <v>250.08</v>
      </c>
      <c r="E31" s="59">
        <v>300.39</v>
      </c>
    </row>
    <row r="32" spans="1:5" ht="12.75">
      <c r="A32" s="28"/>
      <c r="B32" s="6" t="s">
        <v>45</v>
      </c>
      <c r="C32" s="67">
        <v>176.85</v>
      </c>
      <c r="D32" s="67">
        <v>250.08</v>
      </c>
      <c r="E32" s="58">
        <f>SUM(E31)</f>
        <v>300.39</v>
      </c>
    </row>
    <row r="33" spans="1:5" ht="12.75">
      <c r="A33" s="26" t="s">
        <v>46</v>
      </c>
      <c r="B33" s="5" t="s">
        <v>47</v>
      </c>
      <c r="C33" s="66">
        <v>6.05</v>
      </c>
      <c r="D33" s="73"/>
      <c r="E33" s="59"/>
    </row>
    <row r="34" spans="1:5" ht="12.75">
      <c r="A34" s="26" t="s">
        <v>48</v>
      </c>
      <c r="B34" s="5" t="s">
        <v>49</v>
      </c>
      <c r="C34" s="66">
        <v>180</v>
      </c>
      <c r="D34" s="59">
        <v>11.02</v>
      </c>
      <c r="E34" s="59">
        <v>1610.35</v>
      </c>
    </row>
    <row r="35" spans="1:5" ht="12.75">
      <c r="A35" s="26" t="s">
        <v>50</v>
      </c>
      <c r="B35" s="5" t="s">
        <v>51</v>
      </c>
      <c r="C35" s="66">
        <v>2447.13</v>
      </c>
      <c r="D35" s="59">
        <v>2909</v>
      </c>
      <c r="E35" s="59">
        <v>3467.42</v>
      </c>
    </row>
    <row r="36" spans="1:5" ht="12.75">
      <c r="A36" s="26" t="s">
        <v>52</v>
      </c>
      <c r="B36" s="5" t="s">
        <v>53</v>
      </c>
      <c r="C36" s="66">
        <v>60454.21</v>
      </c>
      <c r="D36" s="59">
        <v>3000</v>
      </c>
      <c r="E36" s="59">
        <v>2000</v>
      </c>
    </row>
    <row r="37" spans="1:5" ht="12.75">
      <c r="A37" s="26" t="s">
        <v>54</v>
      </c>
      <c r="B37" s="5" t="s">
        <v>55</v>
      </c>
      <c r="C37" s="66">
        <v>6206.66</v>
      </c>
      <c r="D37" s="59">
        <v>13499.63</v>
      </c>
      <c r="E37" s="59">
        <v>16905.53</v>
      </c>
    </row>
    <row r="38" spans="1:5" ht="12.75">
      <c r="A38" s="26" t="s">
        <v>56</v>
      </c>
      <c r="B38" s="5" t="s">
        <v>57</v>
      </c>
      <c r="C38" s="66">
        <v>14285.14</v>
      </c>
      <c r="D38" s="59">
        <v>12358.26</v>
      </c>
      <c r="E38" s="59">
        <v>18213.52</v>
      </c>
    </row>
    <row r="39" spans="1:5" ht="12.75">
      <c r="A39" s="26" t="s">
        <v>58</v>
      </c>
      <c r="B39" s="5" t="s">
        <v>59</v>
      </c>
      <c r="C39" s="66">
        <v>874.69</v>
      </c>
      <c r="D39" s="59">
        <v>0</v>
      </c>
      <c r="E39" s="59"/>
    </row>
    <row r="40" spans="1:5" ht="12.75">
      <c r="A40" s="26" t="s">
        <v>60</v>
      </c>
      <c r="B40" s="5" t="s">
        <v>61</v>
      </c>
      <c r="C40" s="54">
        <v>321.83</v>
      </c>
      <c r="D40" s="59">
        <v>237.15</v>
      </c>
      <c r="E40" s="59">
        <v>0</v>
      </c>
    </row>
    <row r="41" spans="1:5" ht="12.75">
      <c r="A41" s="26" t="s">
        <v>62</v>
      </c>
      <c r="B41" s="5" t="s">
        <v>63</v>
      </c>
      <c r="C41" s="54">
        <v>1118.09</v>
      </c>
      <c r="D41" s="59">
        <v>1489.55</v>
      </c>
      <c r="E41" s="59">
        <v>809.31</v>
      </c>
    </row>
    <row r="42" spans="1:5" ht="12.75">
      <c r="A42" s="28"/>
      <c r="B42" s="6" t="s">
        <v>64</v>
      </c>
      <c r="C42" s="58">
        <v>85893.8</v>
      </c>
      <c r="D42" s="58">
        <f>SUM(D34:D41)</f>
        <v>33504.61000000001</v>
      </c>
      <c r="E42" s="58">
        <f>SUM(E34:E41)</f>
        <v>43006.13</v>
      </c>
    </row>
    <row r="43" spans="1:5" ht="12.75">
      <c r="A43" s="30"/>
      <c r="B43" s="74" t="s">
        <v>65</v>
      </c>
      <c r="C43" s="1">
        <f>C28+C30+C32+C42</f>
        <v>103485.78</v>
      </c>
      <c r="D43" s="1">
        <f>D28+D30+D32+D42</f>
        <v>63822.56000000001</v>
      </c>
      <c r="E43" s="1">
        <f>E28+E30+E32+E42</f>
        <v>55963.229999999996</v>
      </c>
    </row>
    <row r="44" spans="1:5" ht="12.75">
      <c r="A44" s="26" t="s">
        <v>66</v>
      </c>
      <c r="B44" s="5" t="s">
        <v>67</v>
      </c>
      <c r="C44" s="54">
        <v>71318.64</v>
      </c>
      <c r="D44" s="59">
        <v>89244.55</v>
      </c>
      <c r="E44" s="59">
        <v>87190.42</v>
      </c>
    </row>
    <row r="45" spans="1:5" ht="12.75">
      <c r="A45" s="31">
        <v>521200</v>
      </c>
      <c r="B45" s="5" t="s">
        <v>163</v>
      </c>
      <c r="C45" s="54">
        <v>2896</v>
      </c>
      <c r="D45" s="59">
        <v>-393.68</v>
      </c>
      <c r="E45" s="59">
        <v>1609.84</v>
      </c>
    </row>
    <row r="46" spans="1:5" ht="12.75">
      <c r="A46" s="28"/>
      <c r="B46" s="6" t="s">
        <v>68</v>
      </c>
      <c r="C46" s="55">
        <v>74214.64</v>
      </c>
      <c r="D46" s="58">
        <f>SUM(D44:D45)</f>
        <v>88850.87000000001</v>
      </c>
      <c r="E46" s="58">
        <f>SUM(E44:E45)</f>
        <v>88800.26</v>
      </c>
    </row>
    <row r="47" spans="1:5" ht="12.75">
      <c r="A47" s="26" t="s">
        <v>69</v>
      </c>
      <c r="B47" s="5" t="s">
        <v>70</v>
      </c>
      <c r="C47" s="54">
        <v>24604.03</v>
      </c>
      <c r="D47" s="59">
        <v>30349.54</v>
      </c>
      <c r="E47" s="59">
        <v>28438.8</v>
      </c>
    </row>
    <row r="48" spans="1:5" ht="12.75">
      <c r="A48" s="31">
        <v>524200</v>
      </c>
      <c r="B48" s="5" t="s">
        <v>164</v>
      </c>
      <c r="C48" s="54"/>
      <c r="D48" s="59">
        <v>-137</v>
      </c>
      <c r="E48" s="59">
        <v>489.08</v>
      </c>
    </row>
    <row r="49" spans="1:5" ht="12.75">
      <c r="A49" s="28"/>
      <c r="B49" s="6" t="s">
        <v>71</v>
      </c>
      <c r="C49" s="55">
        <v>24604.03</v>
      </c>
      <c r="D49" s="58">
        <f>SUM(D47:D48)</f>
        <v>30212.54</v>
      </c>
      <c r="E49" s="58">
        <f>SUM(E47:E48)</f>
        <v>28927.88</v>
      </c>
    </row>
    <row r="50" spans="1:5" ht="12.75">
      <c r="A50" s="26" t="s">
        <v>72</v>
      </c>
      <c r="B50" s="5" t="s">
        <v>73</v>
      </c>
      <c r="C50" s="54">
        <v>666.63</v>
      </c>
      <c r="D50" s="66">
        <v>1091.25</v>
      </c>
      <c r="E50" s="59">
        <v>1337.88</v>
      </c>
    </row>
    <row r="51" spans="1:5" ht="12.75">
      <c r="A51" s="28"/>
      <c r="B51" s="6" t="s">
        <v>74</v>
      </c>
      <c r="C51" s="55">
        <v>666.63</v>
      </c>
      <c r="D51" s="67">
        <v>1091.25</v>
      </c>
      <c r="E51" s="58">
        <f>SUM(E50)</f>
        <v>1337.88</v>
      </c>
    </row>
    <row r="52" spans="1:5" ht="12.75">
      <c r="A52" s="26" t="s">
        <v>75</v>
      </c>
      <c r="B52" s="5" t="s">
        <v>76</v>
      </c>
      <c r="C52" s="54">
        <v>237.6</v>
      </c>
      <c r="D52" s="73"/>
      <c r="E52" s="59">
        <v>0</v>
      </c>
    </row>
    <row r="53" spans="1:5" ht="12.75">
      <c r="A53" s="26" t="s">
        <v>77</v>
      </c>
      <c r="B53" s="5" t="s">
        <v>78</v>
      </c>
      <c r="C53" s="54">
        <v>687.12</v>
      </c>
      <c r="D53" s="59">
        <v>1205.56</v>
      </c>
      <c r="E53" s="59">
        <v>1059.54</v>
      </c>
    </row>
    <row r="54" spans="1:5" ht="12.75">
      <c r="A54" s="26" t="s">
        <v>79</v>
      </c>
      <c r="B54" s="5" t="s">
        <v>80</v>
      </c>
      <c r="C54" s="54">
        <v>2609.64</v>
      </c>
      <c r="D54" s="59">
        <v>3621.97</v>
      </c>
      <c r="E54" s="59">
        <v>2921.82</v>
      </c>
    </row>
    <row r="55" spans="1:5" ht="12.75">
      <c r="A55" s="26" t="s">
        <v>81</v>
      </c>
      <c r="B55" s="5" t="s">
        <v>82</v>
      </c>
      <c r="C55" s="54">
        <v>369.08</v>
      </c>
      <c r="D55" s="59">
        <v>433.42</v>
      </c>
      <c r="E55" s="59">
        <v>429.8</v>
      </c>
    </row>
    <row r="56" spans="1:5" ht="12.75">
      <c r="A56" s="26" t="s">
        <v>83</v>
      </c>
      <c r="B56" s="5" t="s">
        <v>84</v>
      </c>
      <c r="C56" s="54">
        <v>72.42</v>
      </c>
      <c r="D56" s="59">
        <v>251.99</v>
      </c>
      <c r="E56" s="59">
        <v>0</v>
      </c>
    </row>
    <row r="57" spans="1:5" ht="12.75">
      <c r="A57" s="26" t="s">
        <v>85</v>
      </c>
      <c r="B57" s="5" t="s">
        <v>86</v>
      </c>
      <c r="C57" s="54">
        <v>287.6</v>
      </c>
      <c r="D57" s="59">
        <v>1026.29</v>
      </c>
      <c r="E57" s="59">
        <v>712.98</v>
      </c>
    </row>
    <row r="58" spans="1:5" ht="12.75">
      <c r="A58" s="28"/>
      <c r="B58" s="6" t="s">
        <v>87</v>
      </c>
      <c r="C58" s="58">
        <f>SUM(C52:C57)</f>
        <v>4263.46</v>
      </c>
      <c r="D58" s="58">
        <f>SUM(D52:D57)</f>
        <v>6539.23</v>
      </c>
      <c r="E58" s="58">
        <f>SUM(E52:E57)</f>
        <v>5124.139999999999</v>
      </c>
    </row>
    <row r="59" spans="1:5" ht="12.75">
      <c r="A59" s="64"/>
      <c r="B59" s="65" t="s">
        <v>88</v>
      </c>
      <c r="C59" s="1">
        <f>C46+C49+C51+C58</f>
        <v>103748.76000000001</v>
      </c>
      <c r="D59" s="1">
        <f>D46+D49+D51+D58</f>
        <v>126693.89</v>
      </c>
      <c r="E59" s="1">
        <f>E46+E49+E51+E58</f>
        <v>124190.16</v>
      </c>
    </row>
    <row r="60" spans="1:5" ht="12.75">
      <c r="A60" s="26" t="s">
        <v>89</v>
      </c>
      <c r="B60" s="5" t="s">
        <v>90</v>
      </c>
      <c r="C60" s="54">
        <v>232.15</v>
      </c>
      <c r="D60" s="66">
        <v>282.02</v>
      </c>
      <c r="E60" s="59">
        <v>274.68</v>
      </c>
    </row>
    <row r="61" spans="1:5" ht="12.75">
      <c r="A61" s="28"/>
      <c r="B61" s="6" t="s">
        <v>91</v>
      </c>
      <c r="C61" s="55">
        <v>232.15</v>
      </c>
      <c r="D61" s="67">
        <v>282.02</v>
      </c>
      <c r="E61" s="58">
        <f>SUM(E60)</f>
        <v>274.68</v>
      </c>
    </row>
    <row r="62" spans="1:5" ht="12.75">
      <c r="A62" s="26" t="s">
        <v>92</v>
      </c>
      <c r="B62" s="5" t="s">
        <v>93</v>
      </c>
      <c r="C62" s="54">
        <v>15</v>
      </c>
      <c r="D62" s="66">
        <v>7.17</v>
      </c>
      <c r="E62" s="59">
        <v>0</v>
      </c>
    </row>
    <row r="63" spans="1:5" ht="12.75">
      <c r="A63" s="26" t="s">
        <v>94</v>
      </c>
      <c r="B63" s="5" t="s">
        <v>95</v>
      </c>
      <c r="C63" s="54">
        <v>56.08</v>
      </c>
      <c r="D63" s="66">
        <v>0.5</v>
      </c>
      <c r="E63" s="59">
        <v>0</v>
      </c>
    </row>
    <row r="64" spans="1:5" ht="12.75">
      <c r="A64" s="26" t="s">
        <v>96</v>
      </c>
      <c r="B64" s="5" t="s">
        <v>97</v>
      </c>
      <c r="C64" s="54">
        <v>2</v>
      </c>
      <c r="D64" s="66">
        <v>4826.6</v>
      </c>
      <c r="E64" s="59">
        <v>1455.62</v>
      </c>
    </row>
    <row r="65" spans="1:5" ht="12.75">
      <c r="A65" s="31">
        <v>538999</v>
      </c>
      <c r="B65" s="5" t="s">
        <v>167</v>
      </c>
      <c r="C65" s="54">
        <v>4474</v>
      </c>
      <c r="D65" s="54">
        <v>299.38</v>
      </c>
      <c r="E65" s="59">
        <v>27.08</v>
      </c>
    </row>
    <row r="66" spans="1:5" ht="12.75">
      <c r="A66" s="29"/>
      <c r="B66" s="7" t="s">
        <v>98</v>
      </c>
      <c r="C66" s="56">
        <v>4547.08</v>
      </c>
      <c r="D66" s="60">
        <f>SUM(D62:D65)</f>
        <v>5133.650000000001</v>
      </c>
      <c r="E66" s="60">
        <f>SUM(E62:E65)</f>
        <v>1482.6999999999998</v>
      </c>
    </row>
    <row r="67" spans="1:5" ht="12.75">
      <c r="A67" s="64"/>
      <c r="B67" s="65" t="s">
        <v>99</v>
      </c>
      <c r="C67" s="1">
        <f>C61+C66</f>
        <v>4779.23</v>
      </c>
      <c r="D67" s="1">
        <f>D61+D66</f>
        <v>5415.67</v>
      </c>
      <c r="E67" s="1">
        <f>E61+E66</f>
        <v>1757.3799999999999</v>
      </c>
    </row>
    <row r="68" spans="1:5" ht="12.75">
      <c r="A68" s="32">
        <v>541000</v>
      </c>
      <c r="B68" s="23" t="s">
        <v>171</v>
      </c>
      <c r="C68" s="57"/>
      <c r="D68" s="57"/>
      <c r="E68" s="59">
        <v>43300.79</v>
      </c>
    </row>
    <row r="69" spans="1:5" ht="12.75">
      <c r="A69" s="75"/>
      <c r="B69" s="65" t="s">
        <v>173</v>
      </c>
      <c r="C69" s="68"/>
      <c r="D69" s="68"/>
      <c r="E69" s="1">
        <f>E68</f>
        <v>43300.79</v>
      </c>
    </row>
    <row r="70" spans="1:5" ht="12.75">
      <c r="A70" s="26" t="s">
        <v>100</v>
      </c>
      <c r="B70" s="5" t="s">
        <v>101</v>
      </c>
      <c r="C70" s="54">
        <v>0.82</v>
      </c>
      <c r="D70" s="54"/>
      <c r="E70" s="59">
        <v>0</v>
      </c>
    </row>
    <row r="71" spans="1:5" ht="12.75">
      <c r="A71" s="28"/>
      <c r="B71" s="6" t="s">
        <v>102</v>
      </c>
      <c r="C71" s="55">
        <v>0.82</v>
      </c>
      <c r="D71" s="55"/>
      <c r="E71" s="58">
        <v>0</v>
      </c>
    </row>
    <row r="72" spans="1:5" ht="12.75">
      <c r="A72" s="26" t="s">
        <v>103</v>
      </c>
      <c r="B72" s="5" t="s">
        <v>168</v>
      </c>
      <c r="C72" s="54">
        <v>517.7</v>
      </c>
      <c r="D72" s="54">
        <v>128.4</v>
      </c>
      <c r="E72" s="59">
        <v>0</v>
      </c>
    </row>
    <row r="73" spans="1:5" ht="12.75">
      <c r="A73" s="28"/>
      <c r="B73" s="6" t="s">
        <v>104</v>
      </c>
      <c r="C73" s="55">
        <v>517.7</v>
      </c>
      <c r="D73" s="55">
        <v>128.4</v>
      </c>
      <c r="E73" s="58">
        <f>SUM(E72)</f>
        <v>0</v>
      </c>
    </row>
    <row r="74" spans="1:5" ht="12.75">
      <c r="A74" s="26" t="s">
        <v>105</v>
      </c>
      <c r="B74" s="5" t="s">
        <v>106</v>
      </c>
      <c r="C74" s="54">
        <v>0.72</v>
      </c>
      <c r="D74" s="54">
        <v>0.11</v>
      </c>
      <c r="E74" s="59">
        <v>145.71</v>
      </c>
    </row>
    <row r="75" spans="1:5" ht="12.75">
      <c r="A75" s="26" t="s">
        <v>107</v>
      </c>
      <c r="B75" s="5" t="s">
        <v>108</v>
      </c>
      <c r="C75" s="54">
        <v>148.12</v>
      </c>
      <c r="D75" s="54"/>
      <c r="E75" s="59">
        <v>124.7</v>
      </c>
    </row>
    <row r="76" spans="1:5" ht="12.75">
      <c r="A76" s="28"/>
      <c r="B76" s="6" t="s">
        <v>109</v>
      </c>
      <c r="C76" s="55">
        <v>148.84</v>
      </c>
      <c r="D76" s="55">
        <v>0.11</v>
      </c>
      <c r="E76" s="58">
        <f>SUM(E74:E75)</f>
        <v>270.41</v>
      </c>
    </row>
    <row r="77" spans="1:5" ht="12.75">
      <c r="A77" s="64"/>
      <c r="B77" s="65" t="s">
        <v>172</v>
      </c>
      <c r="C77" s="1">
        <f>C71+C73+C76</f>
        <v>667.3600000000001</v>
      </c>
      <c r="D77" s="1">
        <f>D71+D73+D76</f>
        <v>128.51000000000002</v>
      </c>
      <c r="E77" s="1">
        <f>E71+E73+E76</f>
        <v>270.41</v>
      </c>
    </row>
    <row r="78" spans="1:5" ht="12.75">
      <c r="A78" s="26" t="s">
        <v>110</v>
      </c>
      <c r="B78" s="5" t="s">
        <v>111</v>
      </c>
      <c r="C78" s="54">
        <v>10804</v>
      </c>
      <c r="D78" s="54">
        <v>11591</v>
      </c>
      <c r="E78" s="59">
        <v>1680</v>
      </c>
    </row>
    <row r="79" spans="1:5" ht="12.75">
      <c r="A79" s="28"/>
      <c r="B79" s="6" t="s">
        <v>112</v>
      </c>
      <c r="C79" s="55">
        <v>10804</v>
      </c>
      <c r="D79" s="55">
        <v>11591</v>
      </c>
      <c r="E79" s="58">
        <f>SUM(E78)</f>
        <v>1680</v>
      </c>
    </row>
    <row r="80" spans="1:5" ht="12.75">
      <c r="A80" s="64"/>
      <c r="B80" s="65" t="s">
        <v>113</v>
      </c>
      <c r="C80" s="68">
        <v>10804</v>
      </c>
      <c r="D80" s="1">
        <f>D79</f>
        <v>11591</v>
      </c>
      <c r="E80" s="1">
        <f>E79</f>
        <v>1680</v>
      </c>
    </row>
    <row r="81" spans="1:5" ht="12.75">
      <c r="A81" s="34">
        <v>568000</v>
      </c>
      <c r="B81" s="16" t="s">
        <v>165</v>
      </c>
      <c r="C81" s="50"/>
      <c r="D81" s="76">
        <v>49.67</v>
      </c>
      <c r="E81" s="76">
        <v>0</v>
      </c>
    </row>
    <row r="82" spans="1:5" ht="12.75">
      <c r="A82" s="26" t="s">
        <v>114</v>
      </c>
      <c r="B82" s="5" t="s">
        <v>115</v>
      </c>
      <c r="C82" s="54">
        <v>2456.45</v>
      </c>
      <c r="D82" s="59">
        <v>4443.02</v>
      </c>
      <c r="E82" s="59">
        <v>3190.56</v>
      </c>
    </row>
    <row r="83" spans="1:5" ht="12.75">
      <c r="A83" s="26" t="s">
        <v>116</v>
      </c>
      <c r="B83" s="5" t="s">
        <v>117</v>
      </c>
      <c r="C83" s="54">
        <v>385.73</v>
      </c>
      <c r="D83" s="59">
        <v>100.75</v>
      </c>
      <c r="E83" s="59">
        <v>96.14</v>
      </c>
    </row>
    <row r="84" spans="1:5" ht="12.75">
      <c r="A84" s="26" t="s">
        <v>118</v>
      </c>
      <c r="B84" s="5" t="s">
        <v>119</v>
      </c>
      <c r="C84" s="54">
        <v>330.46</v>
      </c>
      <c r="D84" s="59">
        <v>281.01</v>
      </c>
      <c r="E84" s="59">
        <v>305.9</v>
      </c>
    </row>
    <row r="85" spans="1:5" ht="12.75">
      <c r="A85" s="28"/>
      <c r="B85" s="6" t="s">
        <v>120</v>
      </c>
      <c r="C85" s="58">
        <f>SUM(C81:C84)</f>
        <v>3172.64</v>
      </c>
      <c r="D85" s="58">
        <f>SUM(D81:D84)</f>
        <v>4874.450000000001</v>
      </c>
      <c r="E85" s="58">
        <f>SUM(E81:E84)</f>
        <v>3592.6</v>
      </c>
    </row>
    <row r="86" spans="1:5" ht="12.75">
      <c r="A86" s="64"/>
      <c r="B86" s="65" t="s">
        <v>121</v>
      </c>
      <c r="C86" s="1">
        <f>C85</f>
        <v>3172.64</v>
      </c>
      <c r="D86" s="1">
        <f>D85</f>
        <v>4874.450000000001</v>
      </c>
      <c r="E86" s="1">
        <f>E85</f>
        <v>3592.6</v>
      </c>
    </row>
    <row r="87" spans="1:5" ht="12.75">
      <c r="A87" s="26" t="s">
        <v>122</v>
      </c>
      <c r="B87" s="5" t="s">
        <v>123</v>
      </c>
      <c r="C87" s="54">
        <v>1.72</v>
      </c>
      <c r="D87" s="54">
        <v>2.01</v>
      </c>
      <c r="E87" s="59">
        <v>13939.71</v>
      </c>
    </row>
    <row r="88" spans="1:5" ht="12.75">
      <c r="A88" s="29"/>
      <c r="B88" s="7" t="s">
        <v>124</v>
      </c>
      <c r="C88" s="56">
        <v>1.72</v>
      </c>
      <c r="D88" s="60">
        <v>2.01</v>
      </c>
      <c r="E88" s="60">
        <v>13939.71</v>
      </c>
    </row>
    <row r="89" spans="1:5" ht="12.75">
      <c r="A89" s="64"/>
      <c r="B89" s="65" t="s">
        <v>125</v>
      </c>
      <c r="C89" s="68">
        <v>1.72</v>
      </c>
      <c r="D89" s="1">
        <v>2.01</v>
      </c>
      <c r="E89" s="1">
        <v>13939.71</v>
      </c>
    </row>
    <row r="90" spans="1:5" ht="12.75">
      <c r="A90" s="26" t="s">
        <v>126</v>
      </c>
      <c r="B90" s="9"/>
      <c r="C90" s="77"/>
      <c r="D90" s="77"/>
      <c r="E90" s="78"/>
    </row>
    <row r="91" spans="1:5" ht="12.75">
      <c r="A91" s="79" t="s">
        <v>127</v>
      </c>
      <c r="B91" s="80"/>
      <c r="C91" s="2">
        <f>C22+C43+C59+C67+C69+C77+C80+C86+C89</f>
        <v>310447.25999999995</v>
      </c>
      <c r="D91" s="2">
        <f>D22+D43+D59+D67+D69+D77+D80+D86+D89</f>
        <v>294655.66000000003</v>
      </c>
      <c r="E91" s="2">
        <f>E22+E43+E59+E67+E69+E77+E80+E86+E89</f>
        <v>319618.30999999994</v>
      </c>
    </row>
    <row r="92" spans="1:5" ht="12.75">
      <c r="A92" s="26" t="s">
        <v>126</v>
      </c>
      <c r="B92" s="9"/>
      <c r="C92" s="70"/>
      <c r="D92" s="39"/>
      <c r="E92" s="81"/>
    </row>
    <row r="93" spans="1:5" ht="12.75">
      <c r="A93" s="26" t="s">
        <v>128</v>
      </c>
      <c r="B93" s="5" t="s">
        <v>129</v>
      </c>
      <c r="C93" s="54">
        <v>215501.71</v>
      </c>
      <c r="D93" s="76">
        <v>240468.6</v>
      </c>
      <c r="E93" s="76">
        <v>221583.68</v>
      </c>
    </row>
    <row r="94" spans="1:5" ht="12.75">
      <c r="A94" s="26" t="s">
        <v>130</v>
      </c>
      <c r="B94" s="5" t="s">
        <v>131</v>
      </c>
      <c r="C94" s="54">
        <v>115.99</v>
      </c>
      <c r="D94" s="76">
        <v>1273.97</v>
      </c>
      <c r="E94" s="76">
        <v>1587.76</v>
      </c>
    </row>
    <row r="95" spans="1:5" ht="12.75">
      <c r="A95" s="31">
        <v>602200</v>
      </c>
      <c r="B95" s="5" t="s">
        <v>166</v>
      </c>
      <c r="C95" s="54">
        <v>0</v>
      </c>
      <c r="D95" s="76">
        <v>25994.29</v>
      </c>
      <c r="E95" s="76">
        <v>25510.69</v>
      </c>
    </row>
    <row r="96" spans="1:5" ht="12.75">
      <c r="A96" s="26" t="s">
        <v>132</v>
      </c>
      <c r="B96" s="5" t="s">
        <v>133</v>
      </c>
      <c r="C96" s="54">
        <v>20028.42</v>
      </c>
      <c r="D96" s="76">
        <v>29770.33</v>
      </c>
      <c r="E96" s="76">
        <v>6010.32</v>
      </c>
    </row>
    <row r="97" spans="1:5" ht="12.75">
      <c r="A97" s="26" t="s">
        <v>134</v>
      </c>
      <c r="B97" s="5" t="s">
        <v>135</v>
      </c>
      <c r="C97" s="54">
        <v>6791.12</v>
      </c>
      <c r="D97" s="50"/>
      <c r="E97" s="76"/>
    </row>
    <row r="98" spans="1:5" ht="12.75">
      <c r="A98" s="28"/>
      <c r="B98" s="6" t="s">
        <v>136</v>
      </c>
      <c r="C98" s="58">
        <f>SUM(C93:C97)</f>
        <v>242437.24</v>
      </c>
      <c r="D98" s="58">
        <f>SUM(D93:D97)</f>
        <v>297507.19</v>
      </c>
      <c r="E98" s="58">
        <f>SUM(E93:E97)</f>
        <v>254692.45</v>
      </c>
    </row>
    <row r="99" spans="1:5" ht="12.75">
      <c r="A99" s="26" t="s">
        <v>137</v>
      </c>
      <c r="B99" s="5" t="s">
        <v>138</v>
      </c>
      <c r="C99" s="54">
        <v>2665.57</v>
      </c>
      <c r="D99" s="54">
        <v>3335.3</v>
      </c>
      <c r="E99" s="59">
        <v>4266.56</v>
      </c>
    </row>
    <row r="100" spans="1:5" ht="12.75">
      <c r="A100" s="28"/>
      <c r="B100" s="6" t="s">
        <v>139</v>
      </c>
      <c r="C100" s="55">
        <v>2665.57</v>
      </c>
      <c r="D100" s="55">
        <v>3335.3</v>
      </c>
      <c r="E100" s="58">
        <v>4266.56</v>
      </c>
    </row>
    <row r="101" spans="1:5" ht="12.75">
      <c r="A101" s="64"/>
      <c r="B101" s="65" t="s">
        <v>140</v>
      </c>
      <c r="C101" s="1">
        <f>C98+C100</f>
        <v>245102.81</v>
      </c>
      <c r="D101" s="1">
        <f>D98+D100</f>
        <v>300842.49</v>
      </c>
      <c r="E101" s="1">
        <f>E98+E100</f>
        <v>258959.01</v>
      </c>
    </row>
    <row r="102" spans="1:5" ht="12.75">
      <c r="A102" s="32">
        <v>641000</v>
      </c>
      <c r="B102" s="23" t="s">
        <v>174</v>
      </c>
      <c r="C102" s="57"/>
      <c r="D102" s="57"/>
      <c r="E102" s="59">
        <v>43300.79</v>
      </c>
    </row>
    <row r="103" spans="1:5" ht="12.75">
      <c r="A103" s="75"/>
      <c r="B103" s="65" t="s">
        <v>174</v>
      </c>
      <c r="C103" s="68"/>
      <c r="D103" s="68"/>
      <c r="E103" s="1">
        <f>E102</f>
        <v>43300.79</v>
      </c>
    </row>
    <row r="104" spans="1:5" ht="12.75">
      <c r="A104" s="26" t="s">
        <v>141</v>
      </c>
      <c r="B104" s="5" t="s">
        <v>142</v>
      </c>
      <c r="C104" s="54"/>
      <c r="D104" s="57"/>
      <c r="E104" s="59">
        <v>52256.23</v>
      </c>
    </row>
    <row r="105" spans="1:5" ht="12.75">
      <c r="A105" s="26" t="s">
        <v>143</v>
      </c>
      <c r="B105" s="5" t="s">
        <v>144</v>
      </c>
      <c r="C105" s="54">
        <v>3344.79</v>
      </c>
      <c r="D105" s="59">
        <v>1816.84</v>
      </c>
      <c r="E105" s="59">
        <v>3168</v>
      </c>
    </row>
    <row r="106" spans="1:5" ht="12.75">
      <c r="A106" s="26" t="s">
        <v>145</v>
      </c>
      <c r="B106" s="5" t="s">
        <v>146</v>
      </c>
      <c r="C106" s="54">
        <v>5536.57</v>
      </c>
      <c r="D106" s="59">
        <v>5510.88</v>
      </c>
      <c r="E106" s="59">
        <v>7395.71</v>
      </c>
    </row>
    <row r="107" spans="1:5" ht="12.75">
      <c r="A107" s="26" t="s">
        <v>147</v>
      </c>
      <c r="B107" s="5" t="s">
        <v>148</v>
      </c>
      <c r="C107" s="54">
        <v>538.68</v>
      </c>
      <c r="D107" s="59">
        <v>1337.23</v>
      </c>
      <c r="E107" s="59">
        <v>4112.46</v>
      </c>
    </row>
    <row r="108" spans="1:5" ht="12.75">
      <c r="A108" s="26" t="s">
        <v>149</v>
      </c>
      <c r="B108" s="5" t="s">
        <v>175</v>
      </c>
      <c r="C108" s="54">
        <v>11</v>
      </c>
      <c r="D108" s="59"/>
      <c r="E108" s="59">
        <v>2191.9</v>
      </c>
    </row>
    <row r="109" spans="1:5" ht="12.75">
      <c r="A109" s="26" t="s">
        <v>150</v>
      </c>
      <c r="B109" s="5" t="s">
        <v>151</v>
      </c>
      <c r="C109" s="54">
        <v>10483.53</v>
      </c>
      <c r="D109" s="59"/>
      <c r="E109" s="59"/>
    </row>
    <row r="110" spans="1:5" ht="12.75">
      <c r="A110" s="26" t="s">
        <v>152</v>
      </c>
      <c r="B110" s="5" t="s">
        <v>153</v>
      </c>
      <c r="C110" s="54">
        <v>10804</v>
      </c>
      <c r="D110" s="59">
        <v>9911</v>
      </c>
      <c r="E110" s="59">
        <v>42407.79</v>
      </c>
    </row>
    <row r="111" spans="1:5" ht="12.75">
      <c r="A111" s="26" t="s">
        <v>154</v>
      </c>
      <c r="B111" s="5" t="s">
        <v>106</v>
      </c>
      <c r="C111" s="54">
        <v>0.84</v>
      </c>
      <c r="D111" s="59">
        <v>27.63</v>
      </c>
      <c r="E111" s="59">
        <v>119.44</v>
      </c>
    </row>
    <row r="112" spans="1:5" ht="12.75">
      <c r="A112" s="29"/>
      <c r="B112" s="82" t="s">
        <v>155</v>
      </c>
      <c r="C112" s="58">
        <f>SUM(C104:C111)</f>
        <v>30719.41</v>
      </c>
      <c r="D112" s="58">
        <f>SUM(D104:D111)</f>
        <v>18603.58</v>
      </c>
      <c r="E112" s="58">
        <f>SUM(E104:E111)</f>
        <v>111651.53</v>
      </c>
    </row>
    <row r="113" spans="1:5" ht="12.75">
      <c r="A113" s="64"/>
      <c r="B113" s="65" t="s">
        <v>156</v>
      </c>
      <c r="C113" s="1">
        <f>C112</f>
        <v>30719.41</v>
      </c>
      <c r="D113" s="1">
        <f>D112</f>
        <v>18603.58</v>
      </c>
      <c r="E113" s="1">
        <f>E112</f>
        <v>111651.53</v>
      </c>
    </row>
    <row r="114" spans="1:5" ht="12.75">
      <c r="A114" s="26" t="s">
        <v>157</v>
      </c>
      <c r="B114" s="5" t="s">
        <v>158</v>
      </c>
      <c r="C114" s="54">
        <v>9.36</v>
      </c>
      <c r="D114" s="54">
        <v>10.88</v>
      </c>
      <c r="E114" s="59">
        <v>13.67</v>
      </c>
    </row>
    <row r="115" spans="1:5" ht="12.75">
      <c r="A115" s="29"/>
      <c r="B115" s="82" t="s">
        <v>159</v>
      </c>
      <c r="C115" s="67">
        <v>9.36</v>
      </c>
      <c r="D115" s="67">
        <v>10.88</v>
      </c>
      <c r="E115" s="58">
        <v>13.67</v>
      </c>
    </row>
    <row r="116" spans="1:5" ht="12.75">
      <c r="A116" s="64"/>
      <c r="B116" s="65" t="s">
        <v>160</v>
      </c>
      <c r="C116" s="68">
        <v>9.36</v>
      </c>
      <c r="D116" s="68">
        <v>10.88</v>
      </c>
      <c r="E116" s="1">
        <f>E115</f>
        <v>13.67</v>
      </c>
    </row>
    <row r="117" spans="1:5" ht="12.75">
      <c r="A117" s="36"/>
      <c r="B117" s="9"/>
      <c r="C117" s="69"/>
      <c r="D117" s="69"/>
      <c r="E117" s="78"/>
    </row>
    <row r="118" spans="1:5" ht="12.75">
      <c r="A118" s="83" t="s">
        <v>161</v>
      </c>
      <c r="B118" s="84"/>
      <c r="C118" s="3">
        <f>C101+C103+C113+C116</f>
        <v>275831.57999999996</v>
      </c>
      <c r="D118" s="3">
        <f>D101+D103+D113+D116</f>
        <v>319456.95</v>
      </c>
      <c r="E118" s="3">
        <f>E101+E103+E113+E116</f>
        <v>413924.99999999994</v>
      </c>
    </row>
    <row r="119" spans="1:5" ht="12.75">
      <c r="A119" s="36"/>
      <c r="B119" s="9"/>
      <c r="C119" s="71"/>
      <c r="D119" s="71"/>
      <c r="E119" s="71"/>
    </row>
    <row r="120" spans="1:5" ht="12.75">
      <c r="A120" s="85" t="s">
        <v>162</v>
      </c>
      <c r="B120" s="86"/>
      <c r="C120" s="4">
        <f>C118-C91</f>
        <v>-34615.67999999999</v>
      </c>
      <c r="D120" s="4">
        <f>D118-D91</f>
        <v>24801.28999999998</v>
      </c>
      <c r="E120" s="4">
        <f>E118-E91</f>
        <v>94306.69</v>
      </c>
    </row>
    <row r="121" spans="1:5" ht="12.75">
      <c r="A121" s="14"/>
      <c r="B121" s="9"/>
      <c r="C121" s="72"/>
      <c r="D121" s="72"/>
      <c r="E121" s="7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OcU Lozorno</cp:lastModifiedBy>
  <cp:lastPrinted>2013-05-05T08:33:31Z</cp:lastPrinted>
  <dcterms:created xsi:type="dcterms:W3CDTF">1997-01-24T11:07:25Z</dcterms:created>
  <dcterms:modified xsi:type="dcterms:W3CDTF">2013-05-15T12:31:07Z</dcterms:modified>
  <cp:category/>
  <cp:version/>
  <cp:contentType/>
  <cp:contentStatus/>
</cp:coreProperties>
</file>